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9120" activeTab="4"/>
  </bookViews>
  <sheets>
    <sheet name="IS" sheetId="1" r:id="rId1"/>
    <sheet name="BS" sheetId="2" r:id="rId2"/>
    <sheet name="StmtEquity" sheetId="3" r:id="rId3"/>
    <sheet name="Cashflow" sheetId="4" r:id="rId4"/>
    <sheet name="Notes" sheetId="5" r:id="rId5"/>
  </sheets>
  <definedNames>
    <definedName name="_xlnm.Print_Area" localSheetId="1">'BS'!$A$1:$G$56</definedName>
    <definedName name="_xlnm.Print_Area" localSheetId="3">'Cashflow'!$A$1:$G$56</definedName>
    <definedName name="_xlnm.Print_Area" localSheetId="4">'Notes'!$A$1:$I$287</definedName>
    <definedName name="_xlnm.Print_Area" localSheetId="2">'StmtEquity'!$A$1:$H$34</definedName>
    <definedName name="_xlnm.Print_Titles" localSheetId="4">'Notes'!$1:$10</definedName>
    <definedName name="Z_28F6F374_7E4D_446F_88FB_2FD91EF83ACB_.wvu.PrintArea" localSheetId="1" hidden="1">'BS'!$A$1:$G$56</definedName>
    <definedName name="Z_28F6F374_7E4D_446F_88FB_2FD91EF83ACB_.wvu.PrintArea" localSheetId="3" hidden="1">'Cashflow'!$A$1:$G$56</definedName>
    <definedName name="Z_28F6F374_7E4D_446F_88FB_2FD91EF83ACB_.wvu.PrintArea" localSheetId="0" hidden="1">'IS'!$A$1:$H$56</definedName>
    <definedName name="Z_28F6F374_7E4D_446F_88FB_2FD91EF83ACB_.wvu.PrintArea" localSheetId="4" hidden="1">'Notes'!$A$1:$I$287</definedName>
    <definedName name="Z_28F6F374_7E4D_446F_88FB_2FD91EF83ACB_.wvu.PrintArea" localSheetId="2" hidden="1">'StmtEquity'!$A$1:$H$34</definedName>
    <definedName name="Z_28F6F374_7E4D_446F_88FB_2FD91EF83ACB_.wvu.PrintTitles" localSheetId="4" hidden="1">'Notes'!$1:$10</definedName>
    <definedName name="Z_28F6F374_7E4D_446F_88FB_2FD91EF83ACB_.wvu.Rows" localSheetId="4" hidden="1">'Notes'!#REF!,'Notes'!$81:$81,'Notes'!$179:$180</definedName>
    <definedName name="Z_4A8FD03B_6E7F_4533_8729_80E27C979CC1_.wvu.PrintArea" localSheetId="1" hidden="1">'BS'!$A$1:$G$56</definedName>
    <definedName name="Z_4A8FD03B_6E7F_4533_8729_80E27C979CC1_.wvu.PrintArea" localSheetId="3" hidden="1">'Cashflow'!$A$1:$G$56</definedName>
    <definedName name="Z_4A8FD03B_6E7F_4533_8729_80E27C979CC1_.wvu.PrintArea" localSheetId="0" hidden="1">'IS'!$A$1:$H$56</definedName>
    <definedName name="Z_4A8FD03B_6E7F_4533_8729_80E27C979CC1_.wvu.PrintArea" localSheetId="4" hidden="1">'Notes'!$A$1:$I$287</definedName>
    <definedName name="Z_4A8FD03B_6E7F_4533_8729_80E27C979CC1_.wvu.PrintArea" localSheetId="2" hidden="1">'StmtEquity'!$A$1:$H$34</definedName>
    <definedName name="Z_4A8FD03B_6E7F_4533_8729_80E27C979CC1_.wvu.PrintTitles" localSheetId="4" hidden="1">'Notes'!$1:$10</definedName>
    <definedName name="Z_4A8FD03B_6E7F_4533_8729_80E27C979CC1_.wvu.Rows" localSheetId="4" hidden="1">'Notes'!#REF!,'Notes'!$81:$81,'Notes'!$179:$180</definedName>
    <definedName name="Z_A8B54640_FFD9_11DB_8A9D_0050BA4FD6BC_.wvu.PrintArea" localSheetId="1" hidden="1">'BS'!$A$1:$G$56</definedName>
    <definedName name="Z_A8B54640_FFD9_11DB_8A9D_0050BA4FD6BC_.wvu.PrintArea" localSheetId="3" hidden="1">'Cashflow'!$A$1:$G$56</definedName>
    <definedName name="Z_A8B54640_FFD9_11DB_8A9D_0050BA4FD6BC_.wvu.PrintArea" localSheetId="0" hidden="1">'IS'!$A$1:$H$56</definedName>
    <definedName name="Z_A8B54640_FFD9_11DB_8A9D_0050BA4FD6BC_.wvu.PrintArea" localSheetId="4" hidden="1">'Notes'!$A$1:$I$287</definedName>
    <definedName name="Z_A8B54640_FFD9_11DB_8A9D_0050BA4FD6BC_.wvu.PrintArea" localSheetId="2" hidden="1">'StmtEquity'!$A$1:$H$34</definedName>
    <definedName name="Z_A8B54640_FFD9_11DB_8A9D_0050BA4FD6BC_.wvu.PrintTitles" localSheetId="4" hidden="1">'Notes'!$1:$10</definedName>
    <definedName name="Z_A8B54640_FFD9_11DB_8A9D_0050BA4FD6BC_.wvu.Rows" localSheetId="4" hidden="1">'Notes'!#REF!,'Notes'!$81:$81,'Notes'!$179:$180</definedName>
    <definedName name="Z_BBBEB020_0239_11DC_945D_000C6E32893D_.wvu.PrintArea" localSheetId="1" hidden="1">'BS'!$A$1:$G$56</definedName>
    <definedName name="Z_BBBEB020_0239_11DC_945D_000C6E32893D_.wvu.PrintArea" localSheetId="3" hidden="1">'Cashflow'!$A$1:$G$56</definedName>
    <definedName name="Z_BBBEB020_0239_11DC_945D_000C6E32893D_.wvu.PrintArea" localSheetId="0" hidden="1">'IS'!$A$1:$H$56</definedName>
    <definedName name="Z_BBBEB020_0239_11DC_945D_000C6E32893D_.wvu.PrintArea" localSheetId="4" hidden="1">'Notes'!$A$1:$I$287</definedName>
    <definedName name="Z_BBBEB020_0239_11DC_945D_000C6E32893D_.wvu.PrintArea" localSheetId="2" hidden="1">'StmtEquity'!$A$1:$H$34</definedName>
    <definedName name="Z_BBBEB020_0239_11DC_945D_000C6E32893D_.wvu.PrintTitles" localSheetId="4" hidden="1">'Notes'!$1:$10</definedName>
    <definedName name="Z_BBBEB020_0239_11DC_945D_000C6E32893D_.wvu.Rows" localSheetId="4" hidden="1">'Notes'!#REF!,'Notes'!$81:$81,'Notes'!$179:$180</definedName>
  </definedNames>
  <calcPr fullCalcOnLoad="1"/>
</workbook>
</file>

<file path=xl/sharedStrings.xml><?xml version="1.0" encoding="utf-8"?>
<sst xmlns="http://schemas.openxmlformats.org/spreadsheetml/2006/main" count="383" uniqueCount="278">
  <si>
    <t>Variation</t>
  </si>
  <si>
    <t>`</t>
  </si>
  <si>
    <t>Prepaid lease payments</t>
  </si>
  <si>
    <t>Capital reserve</t>
  </si>
  <si>
    <t>Reserve</t>
  </si>
  <si>
    <t>Profits</t>
  </si>
  <si>
    <t>ended</t>
  </si>
  <si>
    <t>Staff costs under ESOS</t>
  </si>
  <si>
    <t>As at</t>
  </si>
  <si>
    <t>Preceding</t>
  </si>
  <si>
    <t>%</t>
  </si>
  <si>
    <t>INDIVIDUAL QUARTER</t>
  </si>
  <si>
    <t>CUMULATIVE QUARTER</t>
  </si>
  <si>
    <t>Current</t>
  </si>
  <si>
    <t>RM'000</t>
  </si>
  <si>
    <t>Revenue</t>
  </si>
  <si>
    <t>Basic earnings per share (sen)</t>
  </si>
  <si>
    <t>(The figures have not been audited)</t>
  </si>
  <si>
    <t>Gross profit</t>
  </si>
  <si>
    <t>Administrative expenses</t>
  </si>
  <si>
    <t>Finance costs</t>
  </si>
  <si>
    <t>Profit before taxation</t>
  </si>
  <si>
    <t>Taxation</t>
  </si>
  <si>
    <t>Profit after taxation</t>
  </si>
  <si>
    <t>Note</t>
  </si>
  <si>
    <t>B5</t>
  </si>
  <si>
    <t>Note:</t>
  </si>
  <si>
    <t>Property, plant and equipment</t>
  </si>
  <si>
    <t>Trade receivables</t>
  </si>
  <si>
    <t>Cash and bank balances</t>
  </si>
  <si>
    <t>Trade payables</t>
  </si>
  <si>
    <t>Other payables and accruals</t>
  </si>
  <si>
    <t>Provision for taxation</t>
  </si>
  <si>
    <t>Share capital</t>
  </si>
  <si>
    <t>Retained profits</t>
  </si>
  <si>
    <t>Total</t>
  </si>
  <si>
    <t>Retained</t>
  </si>
  <si>
    <t>Share</t>
  </si>
  <si>
    <t>Capital</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</si>
  <si>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</si>
  <si>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</si>
  <si>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</si>
  <si>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</si>
  <si>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</si>
  <si>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</si>
  <si>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</si>
  <si>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Receivables</t>
  </si>
  <si>
    <t>Payables</t>
  </si>
  <si>
    <t>Tax paid</t>
  </si>
  <si>
    <t>Interest paid</t>
  </si>
  <si>
    <t>CASHFLOWS FROM INVESTING ACTIVITIES</t>
  </si>
  <si>
    <t>CASHFLOWS FROM OPERATING ACTIVITIES</t>
  </si>
  <si>
    <t>Interest income</t>
  </si>
  <si>
    <t>Purchase of property, plant and equipment</t>
  </si>
  <si>
    <t>Interest received</t>
  </si>
  <si>
    <t>QUARTERLY REPORT ON CONSOLIDATED RESULTS</t>
  </si>
  <si>
    <t>The Group's operations are not materially affected by seasonal or cyclical changes during the current quarter under review.</t>
  </si>
  <si>
    <t>Debt and equity securities</t>
  </si>
  <si>
    <t>Dividend paid</t>
  </si>
  <si>
    <t>Segmental information</t>
  </si>
  <si>
    <t>Valuation of property, plant and equipment</t>
  </si>
  <si>
    <t>Changes in the composition of the Group</t>
  </si>
  <si>
    <t>Contingent liabilities</t>
  </si>
  <si>
    <t>Capital commitments</t>
  </si>
  <si>
    <t>Cash and cash equivalents</t>
  </si>
  <si>
    <t>B</t>
  </si>
  <si>
    <t>ADDITIONAL INFORMATION REQUIRED BY THE BURSA MALAYSIA SECURITIES BERHAD'S LISTING REQUIREMENTS</t>
  </si>
  <si>
    <t>Review of performance</t>
  </si>
  <si>
    <t>Variation of results against preceding quarter</t>
  </si>
  <si>
    <t>Prospects</t>
  </si>
  <si>
    <t>Variation of actual profit from forecast profit</t>
  </si>
  <si>
    <t>Unquoted investments and properties</t>
  </si>
  <si>
    <t>There were no changes in the unquoted investments and properties of the Group during the current quarter under review.</t>
  </si>
  <si>
    <t>Quoted securities</t>
  </si>
  <si>
    <t>There were no acquisitions or disposals of quoted securities during the current quarter under review.</t>
  </si>
  <si>
    <t>ADDITIONAL INFORMATION REQUIRED BY THE BURSA MALAYSIA SECURITIES BERHAD'S LISTING REQUIREMENTS (Cont'd)</t>
  </si>
  <si>
    <t>Group's borrowings and debt securities</t>
  </si>
  <si>
    <t>Off balance sheet financial instruments</t>
  </si>
  <si>
    <t>Material litigation</t>
  </si>
  <si>
    <t>Earnings per share</t>
  </si>
  <si>
    <t>Weighted average number of shares in issue ('000)</t>
  </si>
  <si>
    <t>Authorisation for issue</t>
  </si>
  <si>
    <t xml:space="preserve"> </t>
  </si>
  <si>
    <t>Cost of sales</t>
  </si>
  <si>
    <t>Selling and distribution expenses</t>
  </si>
  <si>
    <t>Inventories</t>
  </si>
  <si>
    <t>There were no unusual items affecting assets, liabilities, equity, net income or cash flows of the Group for the current quarter under review.</t>
  </si>
  <si>
    <t xml:space="preserve">Material events subsequent to the end of the quarter </t>
  </si>
  <si>
    <t>Income tax</t>
  </si>
  <si>
    <t>Deferred tax</t>
  </si>
  <si>
    <t>Earnings per share (sen):</t>
  </si>
  <si>
    <t>Basic</t>
  </si>
  <si>
    <t>Diluted</t>
  </si>
  <si>
    <t>There were no changes in estimates of amounts which have a material effect in the current quarter under review.</t>
  </si>
  <si>
    <t>Net cash used in investing activities</t>
  </si>
  <si>
    <t>WELLCALL HOLDINGS BERHAD (707346 - W)</t>
  </si>
  <si>
    <t>Cumulative</t>
  </si>
  <si>
    <t>Pre-acquisition profit</t>
  </si>
  <si>
    <t>Other investment</t>
  </si>
  <si>
    <t>Other receivables, deposits and prepayment</t>
  </si>
  <si>
    <t>Deferred taxation</t>
  </si>
  <si>
    <t>&lt;-----Non-distributable-----&gt;</t>
  </si>
  <si>
    <t>Depreciation of property, plant and equipment</t>
  </si>
  <si>
    <t>quarter ended</t>
  </si>
  <si>
    <t>WELLCALL HOLDINGS BERHAD (707346-W)</t>
  </si>
  <si>
    <t>1.</t>
  </si>
  <si>
    <t>Basis of Preparation</t>
  </si>
  <si>
    <t>2.</t>
  </si>
  <si>
    <t>Auditors’ Report on Preceding Annual Financial Statements</t>
  </si>
  <si>
    <t>3.</t>
  </si>
  <si>
    <t>Comments about Seasonality or Cyclicality of Operations</t>
  </si>
  <si>
    <t>4.</t>
  </si>
  <si>
    <t>Unusual Items Affecting Assets, Liabilities, Equity, Net Income or Cash Flows</t>
  </si>
  <si>
    <t>5.</t>
  </si>
  <si>
    <t>Changes in estimates</t>
  </si>
  <si>
    <t>6.</t>
  </si>
  <si>
    <t>7.</t>
  </si>
  <si>
    <t>8.</t>
  </si>
  <si>
    <t xml:space="preserve">Segmental information for the Group by geographical and business segment is presented as follows: </t>
  </si>
  <si>
    <t>Geographical Segments</t>
  </si>
  <si>
    <t>Export Market</t>
  </si>
  <si>
    <t>Middle East</t>
  </si>
  <si>
    <t>Europe</t>
  </si>
  <si>
    <t>USA/Canada</t>
  </si>
  <si>
    <t>Australia/New Zealand</t>
  </si>
  <si>
    <t>Asia</t>
  </si>
  <si>
    <t>South America</t>
  </si>
  <si>
    <t>Local Market</t>
  </si>
  <si>
    <t>Results</t>
  </si>
  <si>
    <t>9.</t>
  </si>
  <si>
    <t>10.</t>
  </si>
  <si>
    <t>11.</t>
  </si>
  <si>
    <t>12.</t>
  </si>
  <si>
    <t>13.</t>
  </si>
  <si>
    <t>14.</t>
  </si>
  <si>
    <t>Neither the Company nor its subsidiary company is engaged in any litigation or arbitration, either as plaintiff or defendant, which has a material effect on the financial position of the Company or its subsidiary company and the Board does not know of any proceedings pending or threatened, or of any fact likely to give rise to any proceedings, which might materially and adversely affect the position or business of the Company or its subsidiary company.</t>
  </si>
  <si>
    <t>(a)</t>
  </si>
  <si>
    <t>(b)</t>
  </si>
  <si>
    <t>Basic earnings per share is calculated by dividing net profit attributable to ordinary equity holders by the weighted average number of ordinary shares in issue during the period.</t>
  </si>
  <si>
    <t>By order of the Board</t>
  </si>
  <si>
    <t>A14</t>
  </si>
  <si>
    <t>Attributable to :</t>
  </si>
  <si>
    <t>Tax Exempt dividend per share (sen)</t>
  </si>
  <si>
    <t>Gross interest income (RM'000)</t>
  </si>
  <si>
    <t>Gross interest expense (RM'000)</t>
  </si>
  <si>
    <t>Share premium</t>
  </si>
  <si>
    <t>Issued ordinary shares at the beginning of period ('000)</t>
  </si>
  <si>
    <t>Basic earnings per share</t>
  </si>
  <si>
    <t>Diluted earnings per share</t>
  </si>
  <si>
    <t>Diluted earnings per share is calculated by dividing net profit attributable to ordinary equity holders by the adjusted weighted average number of ordinary shares issued and issuable during the period.</t>
  </si>
  <si>
    <t>Weighted average number of ordinary shares for calculation of basic earnings per share:</t>
  </si>
  <si>
    <t>Adjusted weighted average number of ordinary shares issued and issuable used for the calculation of diluted earnings per share:</t>
  </si>
  <si>
    <t>Net Assets per share attributable to ordinary equity holders of the parent (RM)</t>
  </si>
  <si>
    <t>Other income</t>
  </si>
  <si>
    <t>Non-current assets</t>
  </si>
  <si>
    <t>ASSETS</t>
  </si>
  <si>
    <t>Current Assets</t>
  </si>
  <si>
    <t>EQUITY AND LIABILITIES</t>
  </si>
  <si>
    <t>Equity attributable to the equity holders of the parent</t>
  </si>
  <si>
    <t>Total Equity</t>
  </si>
  <si>
    <t>Non-current liabilities</t>
  </si>
  <si>
    <t>Current liabilities</t>
  </si>
  <si>
    <t>Total liabilities</t>
  </si>
  <si>
    <t>TOTAL EQUITY AND LIABILITIES</t>
  </si>
  <si>
    <t>TOTAL ASSETS</t>
  </si>
  <si>
    <t xml:space="preserve">Share </t>
  </si>
  <si>
    <t>Premium</t>
  </si>
  <si>
    <t>CASHFLOW FROM FINANCING ACTIVITIES</t>
  </si>
  <si>
    <t>CASH AND CASH EQUIVALENTS BROUGHT FORWARD</t>
  </si>
  <si>
    <t>CASH AND CASH EQUIVALENTS CARRIED FORWARD</t>
  </si>
  <si>
    <t>There were no valuation of the property, plant and equipment in the current quarter under review.  The valuation of property, plant and equipment have been brought forward without amendments from the previous audited financial statements.</t>
  </si>
  <si>
    <t>There were no changes in the composition of the Group during the current quarter.</t>
  </si>
  <si>
    <t>Preceding year</t>
  </si>
  <si>
    <t>quarter</t>
  </si>
  <si>
    <t>corresponding</t>
  </si>
  <si>
    <t>Dividends</t>
  </si>
  <si>
    <t>B12 (a)</t>
  </si>
  <si>
    <t>B12 (b)</t>
  </si>
  <si>
    <t>Profit/(loss) for the period</t>
  </si>
  <si>
    <t>Deposits with licensed banks</t>
  </si>
  <si>
    <t>Unrealised gain on foreign exchange</t>
  </si>
  <si>
    <t>Cash &amp; bank balances</t>
  </si>
  <si>
    <t>3 Months ended</t>
  </si>
  <si>
    <t>Profit attributable to shareholders</t>
  </si>
  <si>
    <t>Effect of share options ('000)</t>
  </si>
  <si>
    <t>Profit from operations</t>
  </si>
  <si>
    <t>The profit forecast or profit guarantee is not applicable for this announcement.</t>
  </si>
  <si>
    <t>Profit for the period</t>
  </si>
  <si>
    <t>Part A - Explanatory Notes Pursuant to FRS 134</t>
  </si>
  <si>
    <t>Part A - Explanatory Notes Pursuant to FRS 134 (Cont'd)</t>
  </si>
  <si>
    <t>Net cash used in financing activities</t>
  </si>
  <si>
    <t>Dividend</t>
  </si>
  <si>
    <t>Equity holders of the Company</t>
  </si>
  <si>
    <t>Disclosure of segmental information of the Group by business segment is not presented as the Group is primarily engaged in only one business segment which is the manufacture of rubber hose.</t>
  </si>
  <si>
    <t>ESOS</t>
  </si>
  <si>
    <t>Share options granted</t>
  </si>
  <si>
    <t>Share options exercised</t>
  </si>
  <si>
    <t>Save as disclosed below and in Note 10 of Part B, in the opinion of the Directors, there were no material events between the end of the current quarter under review and the date of this report, which is likely to substantially affect the current quarterly results under review.</t>
  </si>
  <si>
    <t>Diluted earnings per share (sen)</t>
  </si>
  <si>
    <t xml:space="preserve"> period ended</t>
  </si>
  <si>
    <t>period ended</t>
  </si>
  <si>
    <t>Status of corporate proposals</t>
  </si>
  <si>
    <t>Africa</t>
  </si>
  <si>
    <t>&lt;-Distributable-&gt;</t>
  </si>
  <si>
    <t>(Audited)</t>
  </si>
  <si>
    <t>Proceeds from disposal of property, plant and equipment</t>
  </si>
  <si>
    <t>3 months ended</t>
  </si>
  <si>
    <t>Effect of shares issued during the period ('000)</t>
  </si>
  <si>
    <t>Wong Sook Ping (F) (MAICSA 0761491)</t>
  </si>
  <si>
    <t>Company Secretaries</t>
  </si>
  <si>
    <t>Wong Shan May (F) (LS 0008582)</t>
  </si>
  <si>
    <t>Amortisation of prepaid lease payments</t>
  </si>
  <si>
    <t>(Gain)/loss on disposal of property, plant and equipment</t>
  </si>
  <si>
    <t>There were no issuances, cancellations, repurchases, resale and repayment of debt and equity securities in the current quarter and current financial year-to-date under review.</t>
  </si>
  <si>
    <t>The deferred tax liabilities arose from accelerated capital allowances over depreciation of qualifying plant and equipment. The effective tax rate for the period presented above is lower than the statutory tax rate principally due to the pioneer status incentive granted to Wellcall Hose (M) Sdn Bhd, a wholly-owned subsidiary of the Company.  The said pioneer status granted is for a period of five (5) years from 6 June 2005 to 5 June 2010.</t>
  </si>
  <si>
    <t>(i)</t>
  </si>
  <si>
    <t>(ii)</t>
  </si>
  <si>
    <t>30 September 2009</t>
  </si>
  <si>
    <t>Financial Year</t>
  </si>
  <si>
    <t>Dividend per share (sen)</t>
  </si>
  <si>
    <t>Status</t>
  </si>
  <si>
    <t>2008 *</t>
  </si>
  <si>
    <t>2007 *</t>
  </si>
  <si>
    <t>2006 *</t>
  </si>
  <si>
    <t>*</t>
  </si>
  <si>
    <t>Payable</t>
  </si>
  <si>
    <t>Paid</t>
  </si>
  <si>
    <t>Records of Dividends</t>
  </si>
  <si>
    <t>adjusted to reflect the bonus issue of 42,646,005 new ordinary shares of RM0.50 each in the Company ("Shares") ("Bonus Share") on the basis of 1 Bonus Share for every 2 existing Shares held in the Company, which was completed on 22 February 2008.</t>
  </si>
  <si>
    <t>Barring unforeseen circumstances, the Board believe that the Group's prospects for the financial year ending 30 September 2010 remains favourable.</t>
  </si>
  <si>
    <t>Dividend (RM'000)</t>
  </si>
  <si>
    <t xml:space="preserve">Total </t>
  </si>
  <si>
    <t>The unaudited condensed consolidated balance sheet should be read in conjunction with the audited financial statements for the financial year ended 30 September 2009 and the accompanying explanatory notes attached to the Interim Financial Report.</t>
  </si>
  <si>
    <t>The preceding audited financial statements for the financial year ended 30 September 2009 was not subject to any qualification.</t>
  </si>
  <si>
    <t>31 Dec 2009</t>
  </si>
  <si>
    <t>3.00 (1st interim)</t>
  </si>
  <si>
    <t>(iii)</t>
  </si>
  <si>
    <t>The unaudited condensed consolidated statement of changes in equity should be read in conjunction with the audited financial statements for the financial year ended 30 September 2009 and the accompanying explanatory notes attached to the Interim Financial Report.</t>
  </si>
  <si>
    <t>As at 1 October 2009</t>
  </si>
  <si>
    <t>Cash generated from operations</t>
  </si>
  <si>
    <t>Net cash generated from operating activities</t>
  </si>
  <si>
    <t>NET (DECREASED)/INCREASE IN CASH AND CASH EQUIVALENTS</t>
  </si>
  <si>
    <t xml:space="preserve">The unaudited interim financial statements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The interim financial statements should be read in conjunction with the audited financial statements of the Group for the financial year ended 30 September 2009. These explanatory notes attached to the interim financial statements provide an explanation of events and transactions that are significant for an understanding of the changes in the financial position and performance of the Group since the financial year ended 30 September 2009.
The significant accounting policies adopted are consistent with those of the audited financial statements for the financial year ended 30 September 2009.  </t>
  </si>
  <si>
    <t>For The Second Quarter Ended 31 March 2010</t>
  </si>
  <si>
    <t>31 Mar 2010</t>
  </si>
  <si>
    <t>31 Mar 2009</t>
  </si>
  <si>
    <t>This is prepared based on the unaudited consolidated results of the Group for the current quarter ended 31 March 2010 and is to be read in conjunction with the audited financial statements for the financial year ended 30 September 2009 and the accompanying explanatory notes attached to the Interim Financial Report.</t>
  </si>
  <si>
    <t>As at 31 March 2010</t>
  </si>
  <si>
    <t>31 March 2010</t>
  </si>
  <si>
    <t>6 months</t>
  </si>
  <si>
    <t>6 Months</t>
  </si>
  <si>
    <t>31 March 2009</t>
  </si>
  <si>
    <t>Proceeds from issuance of shares pursuant to employees'</t>
  </si>
  <si>
    <t>share options scheme</t>
  </si>
  <si>
    <t>The Directors are of the opinion that the Group has no contingent liabilities which, upon crystallisation would have a material impact on the financial position and business of the Group as at 10 May 2010 (the latest practicable date which is not earlier than 7 days from the date of issue of this financial results).</t>
  </si>
  <si>
    <t>As at 10 May 2010, there were no material commitment for capital expenditure contracted for or known to be contracted by the Group which might have a material impact on the financial position or business of the Group.</t>
  </si>
  <si>
    <t>6 months ended</t>
  </si>
  <si>
    <t>As at 10 May 2010, the Group does not have any outstanding borrowings.</t>
  </si>
  <si>
    <t>Save as disclosed, the Group does not have any other financial instruments with off balance sheet risk as at 10 May 2010.</t>
  </si>
  <si>
    <t>The Board of Directors have recommended a single tier second interim tax-exempt dividend of 2.5 sen per share in respect of the financial year ending 30 September 2010 to be payable on 25 June 2010.  The entitlement date for the said dividends shall be 2 June 2010.</t>
  </si>
  <si>
    <t>The total dividend payable by the Company in respect of the financial year ending 30 September 2010 was 2.5 sen per share represented by a total amount of approximately RM3,295,650.</t>
  </si>
  <si>
    <t>2.50 (2nd interim)</t>
  </si>
  <si>
    <t>6 Months ended</t>
  </si>
  <si>
    <t>There were no corporate proposals announced as at 10 May 2010.</t>
  </si>
  <si>
    <t>The unaudited interim financial statements were authorised for issue by the Board of Directors in accordance with a resolution of the directors dated 14 May 2010.</t>
  </si>
  <si>
    <t>14 May 2010</t>
  </si>
  <si>
    <t>For the current quarter ended 31 March 2010, the Group recorded revenue of RM22.81 million, representing an increase of RM6.69 million or approximately 41.47% on a quarter to quarter basis. The increase in turnover is mainly attributable to recovery in demand for our industrial rubber hose.</t>
  </si>
  <si>
    <t>The Group reported a lower PBT of RM3.453 million for the current quarter ended 31 March 2010 compared to PBT of RM4.809 million recorded in the preceding quarter ended 31 December 2009.  The decrease in PBT are mainly attributable to the following:</t>
  </si>
  <si>
    <t>Higher raw material cost compared to the preceding quarter.</t>
  </si>
  <si>
    <t>A single tier first interim tax exempt dividend of 3.0 sen on 131,826,015 ordinary shares of RM0.50 each in respect of the financial year ending 30 September 2010 amounting to RM3,954,780.45 was paid on 8 April 2010.</t>
  </si>
  <si>
    <t>The Group reported a profit before taxation ("PBT") of RM3.453 million for the current quarter ended 31 March 2010 compared to PBT of RM2.162 million recorded in the corresponding quarter ended 31 March 2009, representing an increase of RM1.291 million or 59.71%.  The increase in PBT is not in line with the increase in turnover and are mainly attributable to the following:</t>
  </si>
  <si>
    <t>Lower cost of raw material per tonnage incurred during the current quarter.  The raw material cost is a major component of product cost; and</t>
  </si>
  <si>
    <t>Bonus payout to employees and foreign worker levy expenses amounted to approximately RM0.5 million and RM0.234 million respectively;</t>
  </si>
  <si>
    <t>The strengthening of Malaysian Ringgit; and</t>
  </si>
  <si>
    <t>For the current quarter ended 31 March 2010, the Group registered a profit after taxation ("PAT") of RM3.178 million compared to PAT of RM2.019 million recorded in the corresponding quarter ended 31 March 2009.</t>
  </si>
  <si>
    <t xml:space="preserve">Higher utilisation of existing production capacity which resulted in a lower average production cost per tonne. </t>
  </si>
  <si>
    <t>The outlook for the global economies remains challenging and uncertain.  The prices of certain raw material components may increase over the foreseeable future coupled with the continuance of the strengthening of Malaysia Ringgit currency, which may impact profit margins if such costs are not fully passed on to our customers.
Nevertheless, the Group’s strategies remain focused on leveraging on its extensive customer network, competitive products, quality services and a wider range of products to enhance its competitive edge.</t>
  </si>
  <si>
    <t>For the current quarter ended 31 March 2010, the Group registered a PAT of RM3.178 million compared to PAT of RM4.390 million recorded in the preceeding quarter ended 31 December 2009.</t>
  </si>
</sst>
</file>

<file path=xl/styles.xml><?xml version="1.0" encoding="utf-8"?>
<styleSheet xmlns="http://schemas.openxmlformats.org/spreadsheetml/2006/main">
  <numFmts count="63">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quot;Yes&quot;;&quot;Yes&quot;;&quot;No&quot;"/>
    <numFmt numFmtId="189" formatCode="&quot;True&quot;;&quot;True&quot;;&quot;False&quot;"/>
    <numFmt numFmtId="190" formatCode="&quot;On&quot;;&quot;On&quot;;&quot;Off&quot;"/>
    <numFmt numFmtId="191" formatCode="[$€-2]\ #,##0.00_);[Red]\([$€-2]\ #,##0.00\)"/>
    <numFmt numFmtId="192" formatCode="0.00000000"/>
    <numFmt numFmtId="193" formatCode="0.0000000"/>
    <numFmt numFmtId="194" formatCode="0.000000"/>
    <numFmt numFmtId="195" formatCode="0.00000"/>
    <numFmt numFmtId="196" formatCode="0.0000"/>
    <numFmt numFmtId="197" formatCode="0.000"/>
    <numFmt numFmtId="198" formatCode="#,##0.0_);[Red]\(#,##0.0\)"/>
    <numFmt numFmtId="199" formatCode="_(* #,##0.0_);_(* \(#,##0.0\);_(* &quot;-&quot;?_);_(@_)"/>
    <numFmt numFmtId="200" formatCode="#,##0.0_);\(#,##0.0\)"/>
    <numFmt numFmtId="201" formatCode="0.00_);\(0.00\)"/>
    <numFmt numFmtId="202" formatCode="0.0_);\(0.0\)"/>
    <numFmt numFmtId="203" formatCode="0_);\(0\)"/>
    <numFmt numFmtId="204" formatCode="0.0%"/>
    <numFmt numFmtId="205" formatCode="0.000%"/>
    <numFmt numFmtId="206" formatCode="[$-809]dd\ mmmm\ yyyy"/>
    <numFmt numFmtId="207" formatCode="dd\ mmm\ yy"/>
    <numFmt numFmtId="208" formatCode="dd\ mmm\ yyyy"/>
    <numFmt numFmtId="209" formatCode="_(* #,##0.000_);_(* \(#,##0.000\);_(* &quot;-&quot;??_);_(@_)"/>
    <numFmt numFmtId="210" formatCode="_(* #,##0.0_);_(* \(#,##0.0\);_(* &quot;-&quot;_);_(@_)"/>
    <numFmt numFmtId="211" formatCode="_(* #,##0.00_);_(* \(#,##0.00\);_(* &quot;-&quot;_);_(@_)"/>
    <numFmt numFmtId="212" formatCode="_(* #,##0.000_);_(* \(#,##0.000\);_(* &quot;-&quot;_);_(@_)"/>
    <numFmt numFmtId="213" formatCode="_(* #,##0.0000_);_(* \(#,##0.0000\);_(* &quot;-&quot;_);_(@_)"/>
    <numFmt numFmtId="214" formatCode="#,##0.000_);[Red]\(#,##0.000\)"/>
    <numFmt numFmtId="215" formatCode="_(* #,##0.0000_);_(* \(#,##0.0000\);_(* &quot;-&quot;??_);_(@_)"/>
    <numFmt numFmtId="216" formatCode="_(* #,##0.00000_);_(* \(#,##0.00000\);_(* &quot;-&quot;??_);_(@_)"/>
    <numFmt numFmtId="217" formatCode="_(* #,##0.000000_);_(* \(#,##0.000000\);_(* &quot;-&quot;??_);_(@_)"/>
    <numFmt numFmtId="218" formatCode="0.0"/>
  </numFmts>
  <fonts count="48">
    <font>
      <sz val="10"/>
      <name val="Arial"/>
      <family val="0"/>
    </font>
    <font>
      <b/>
      <sz val="10"/>
      <name val="Times New Roman"/>
      <family val="1"/>
    </font>
    <font>
      <sz val="10"/>
      <name val="Times New Roman"/>
      <family val="1"/>
    </font>
    <font>
      <b/>
      <sz val="12"/>
      <name val="Times New Roman"/>
      <family val="1"/>
    </font>
    <font>
      <b/>
      <u val="single"/>
      <sz val="10"/>
      <name val="Times New Roman"/>
      <family val="1"/>
    </font>
    <font>
      <i/>
      <sz val="10"/>
      <name val="Times New Roman"/>
      <family val="1"/>
    </font>
    <font>
      <b/>
      <i/>
      <sz val="10"/>
      <name val="Times New Roman"/>
      <family val="1"/>
    </font>
    <font>
      <sz val="10"/>
      <color indexed="10"/>
      <name val="Times New Roman"/>
      <family val="1"/>
    </font>
    <font>
      <sz val="9"/>
      <name val="Times New Roman"/>
      <family val="1"/>
    </font>
    <font>
      <b/>
      <sz val="9"/>
      <name val="Times New Roman"/>
      <family val="1"/>
    </font>
    <font>
      <b/>
      <sz val="10"/>
      <color indexed="21"/>
      <name val="Times New Roman"/>
      <family val="1"/>
    </font>
    <font>
      <sz val="11"/>
      <name val="Arial"/>
      <family val="2"/>
    </font>
    <font>
      <i/>
      <sz val="9"/>
      <name val="Times New Roman"/>
      <family val="1"/>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28">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171" fontId="2" fillId="0" borderId="0" xfId="42" applyFont="1" applyAlignment="1">
      <alignment horizontal="right" vertical="top"/>
    </xf>
    <xf numFmtId="171" fontId="1" fillId="0" borderId="0" xfId="42" applyFont="1" applyAlignment="1">
      <alignment horizontal="right" vertical="top"/>
    </xf>
    <xf numFmtId="171" fontId="1" fillId="0" borderId="0" xfId="42"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right" vertical="top"/>
    </xf>
    <xf numFmtId="0" fontId="2" fillId="0" borderId="0" xfId="0" applyFont="1" applyAlignment="1">
      <alignment horizontal="justify" vertical="top"/>
    </xf>
    <xf numFmtId="171" fontId="2" fillId="0" borderId="0" xfId="42" applyFont="1" applyAlignment="1">
      <alignment vertical="top"/>
    </xf>
    <xf numFmtId="187" fontId="2" fillId="0" borderId="0" xfId="42" applyNumberFormat="1" applyFont="1" applyAlignment="1">
      <alignment vertical="top"/>
    </xf>
    <xf numFmtId="187" fontId="2" fillId="0" borderId="10" xfId="42" applyNumberFormat="1" applyFont="1" applyBorder="1" applyAlignment="1">
      <alignment vertical="top"/>
    </xf>
    <xf numFmtId="187" fontId="2" fillId="0" borderId="11" xfId="42" applyNumberFormat="1" applyFont="1" applyBorder="1" applyAlignment="1">
      <alignment vertical="top"/>
    </xf>
    <xf numFmtId="0" fontId="2" fillId="0" borderId="0" xfId="0" applyFont="1" applyBorder="1" applyAlignment="1">
      <alignment vertical="top"/>
    </xf>
    <xf numFmtId="171" fontId="1" fillId="0" borderId="0" xfId="42" applyFont="1" applyBorder="1" applyAlignment="1" quotePrefix="1">
      <alignment horizontal="right" vertical="top"/>
    </xf>
    <xf numFmtId="187" fontId="2" fillId="0" borderId="0" xfId="42" applyNumberFormat="1" applyFont="1" applyBorder="1" applyAlignment="1">
      <alignment vertical="top"/>
    </xf>
    <xf numFmtId="187" fontId="2" fillId="0" borderId="0" xfId="42" applyNumberFormat="1" applyFont="1" applyBorder="1" applyAlignment="1">
      <alignment horizontal="right" vertical="top"/>
    </xf>
    <xf numFmtId="187" fontId="1" fillId="0" borderId="0" xfId="42" applyNumberFormat="1" applyFont="1" applyBorder="1" applyAlignment="1" quotePrefix="1">
      <alignment horizontal="right" vertical="top"/>
    </xf>
    <xf numFmtId="187" fontId="2" fillId="0" borderId="12" xfId="42" applyNumberFormat="1" applyFont="1" applyBorder="1" applyAlignment="1">
      <alignment vertical="top"/>
    </xf>
    <xf numFmtId="187" fontId="2" fillId="0" borderId="13" xfId="42" applyNumberFormat="1" applyFont="1" applyBorder="1" applyAlignment="1">
      <alignment vertical="top"/>
    </xf>
    <xf numFmtId="0" fontId="1" fillId="0" borderId="0" xfId="0" applyFont="1" applyBorder="1" applyAlignment="1">
      <alignment vertical="top"/>
    </xf>
    <xf numFmtId="187" fontId="2" fillId="0" borderId="0" xfId="42" applyNumberFormat="1" applyFont="1" applyBorder="1" applyAlignment="1" quotePrefix="1">
      <alignment horizontal="right" vertical="top"/>
    </xf>
    <xf numFmtId="187" fontId="2" fillId="0" borderId="0" xfId="42" applyNumberFormat="1" applyFont="1" applyFill="1" applyBorder="1" applyAlignment="1">
      <alignment vertical="top"/>
    </xf>
    <xf numFmtId="187" fontId="2" fillId="0" borderId="0" xfId="42" applyNumberFormat="1" applyFont="1" applyFill="1" applyBorder="1" applyAlignment="1">
      <alignment horizontal="right" vertical="top"/>
    </xf>
    <xf numFmtId="187" fontId="2" fillId="0" borderId="10" xfId="42" applyNumberFormat="1" applyFont="1" applyFill="1" applyBorder="1" applyAlignment="1">
      <alignment vertical="top"/>
    </xf>
    <xf numFmtId="187" fontId="2" fillId="0" borderId="10" xfId="42" applyNumberFormat="1" applyFont="1" applyFill="1" applyBorder="1" applyAlignment="1" quotePrefix="1">
      <alignment horizontal="right" vertical="top"/>
    </xf>
    <xf numFmtId="187" fontId="1" fillId="0" borderId="0" xfId="42" applyNumberFormat="1" applyFont="1" applyFill="1" applyBorder="1" applyAlignment="1" quotePrefix="1">
      <alignment horizontal="right" vertical="top"/>
    </xf>
    <xf numFmtId="0" fontId="3" fillId="0" borderId="0" xfId="0" applyFont="1" applyAlignment="1">
      <alignment vertical="top"/>
    </xf>
    <xf numFmtId="187" fontId="2" fillId="0" borderId="0" xfId="42" applyNumberFormat="1" applyFont="1" applyFill="1" applyAlignment="1">
      <alignment vertical="top"/>
    </xf>
    <xf numFmtId="0" fontId="2" fillId="0" borderId="0" xfId="0" applyFont="1" applyFill="1" applyAlignment="1">
      <alignment vertical="top"/>
    </xf>
    <xf numFmtId="171" fontId="1" fillId="0" borderId="0" xfId="42" applyFont="1" applyBorder="1" applyAlignment="1">
      <alignment horizontal="right" vertical="top"/>
    </xf>
    <xf numFmtId="0" fontId="2" fillId="0" borderId="0" xfId="0" applyFont="1" applyBorder="1" applyAlignment="1">
      <alignment horizontal="justify" vertical="top"/>
    </xf>
    <xf numFmtId="0" fontId="1" fillId="0" borderId="0" xfId="0" applyFont="1" applyAlignment="1">
      <alignment horizontal="right" vertical="top"/>
    </xf>
    <xf numFmtId="169" fontId="2" fillId="0" borderId="0" xfId="0" applyNumberFormat="1" applyFont="1" applyAlignment="1">
      <alignment horizontal="right" vertical="top"/>
    </xf>
    <xf numFmtId="0" fontId="4" fillId="0" borderId="0" xfId="0" applyFont="1" applyAlignment="1">
      <alignment vertical="top"/>
    </xf>
    <xf numFmtId="187" fontId="2" fillId="0" borderId="10" xfId="42" applyNumberFormat="1" applyFont="1" applyBorder="1" applyAlignment="1">
      <alignment horizontal="right" vertical="top"/>
    </xf>
    <xf numFmtId="187" fontId="2" fillId="0" borderId="14" xfId="42" applyNumberFormat="1" applyFont="1" applyFill="1" applyBorder="1" applyAlignment="1">
      <alignment horizontal="right" vertical="top"/>
    </xf>
    <xf numFmtId="0" fontId="1" fillId="0" borderId="0" xfId="0" applyFont="1" applyFill="1" applyBorder="1" applyAlignment="1">
      <alignment vertical="top"/>
    </xf>
    <xf numFmtId="0" fontId="2" fillId="0" borderId="0" xfId="0" applyFont="1" applyFill="1" applyAlignment="1">
      <alignment vertical="top" wrapText="1"/>
    </xf>
    <xf numFmtId="0" fontId="1" fillId="0" borderId="0" xfId="0" applyFont="1" applyBorder="1" applyAlignment="1">
      <alignment horizontal="right" vertical="top"/>
    </xf>
    <xf numFmtId="0" fontId="1" fillId="0" borderId="0" xfId="0" applyFont="1" applyAlignment="1">
      <alignment/>
    </xf>
    <xf numFmtId="0" fontId="1" fillId="0" borderId="0" xfId="0" applyFont="1" applyFill="1" applyAlignment="1">
      <alignment vertical="top"/>
    </xf>
    <xf numFmtId="0" fontId="2" fillId="0" borderId="0" xfId="0" applyFont="1" applyFill="1" applyBorder="1" applyAlignment="1">
      <alignment vertical="top"/>
    </xf>
    <xf numFmtId="171" fontId="1" fillId="0" borderId="0" xfId="42" applyNumberFormat="1" applyFont="1" applyAlignment="1" quotePrefix="1">
      <alignment horizontal="right" vertical="top"/>
    </xf>
    <xf numFmtId="171" fontId="1" fillId="0" borderId="0" xfId="0" applyNumberFormat="1" applyFont="1" applyAlignment="1">
      <alignment horizontal="right" vertical="top"/>
    </xf>
    <xf numFmtId="171" fontId="2" fillId="0" borderId="14" xfId="42" applyNumberFormat="1" applyFont="1" applyBorder="1" applyAlignment="1">
      <alignment vertical="top"/>
    </xf>
    <xf numFmtId="187" fontId="1" fillId="0" borderId="0" xfId="42" applyNumberFormat="1" applyFont="1" applyAlignment="1">
      <alignment horizontal="right" vertical="top"/>
    </xf>
    <xf numFmtId="187" fontId="2" fillId="0" borderId="12" xfId="42" applyNumberFormat="1" applyFont="1" applyFill="1" applyBorder="1" applyAlignment="1">
      <alignment horizontal="right" vertical="top"/>
    </xf>
    <xf numFmtId="187" fontId="2" fillId="0" borderId="11" xfId="42" applyNumberFormat="1" applyFont="1" applyFill="1" applyBorder="1" applyAlignment="1">
      <alignment vertical="top"/>
    </xf>
    <xf numFmtId="187" fontId="1" fillId="0" borderId="0" xfId="42" applyNumberFormat="1" applyFont="1" applyFill="1" applyAlignment="1" quotePrefix="1">
      <alignment horizontal="right" vertical="top"/>
    </xf>
    <xf numFmtId="0" fontId="1" fillId="0" borderId="0" xfId="0" applyFont="1" applyAlignment="1">
      <alignment horizontal="center" vertical="top"/>
    </xf>
    <xf numFmtId="0" fontId="1" fillId="0" borderId="0" xfId="0" applyFont="1" applyAlignment="1">
      <alignment horizontal="center"/>
    </xf>
    <xf numFmtId="38" fontId="2" fillId="0" borderId="0" xfId="0" applyNumberFormat="1" applyFont="1" applyAlignment="1">
      <alignment vertical="top"/>
    </xf>
    <xf numFmtId="0" fontId="2" fillId="0" borderId="10" xfId="0" applyFont="1" applyBorder="1" applyAlignment="1">
      <alignment vertical="top"/>
    </xf>
    <xf numFmtId="0" fontId="2" fillId="0" borderId="13" xfId="0" applyFont="1" applyBorder="1" applyAlignment="1">
      <alignment vertical="top"/>
    </xf>
    <xf numFmtId="0" fontId="1" fillId="0" borderId="13" xfId="0" applyFont="1" applyBorder="1" applyAlignment="1">
      <alignment vertical="top"/>
    </xf>
    <xf numFmtId="0" fontId="1" fillId="0" borderId="10" xfId="0" applyFont="1" applyBorder="1" applyAlignment="1">
      <alignment vertical="top"/>
    </xf>
    <xf numFmtId="0" fontId="1" fillId="0" borderId="0" xfId="0" applyFont="1" applyBorder="1" applyAlignment="1" quotePrefix="1">
      <alignment vertical="top"/>
    </xf>
    <xf numFmtId="0" fontId="4" fillId="0" borderId="0" xfId="0" applyFont="1" applyBorder="1" applyAlignment="1">
      <alignment vertical="top"/>
    </xf>
    <xf numFmtId="0" fontId="6" fillId="0" borderId="0" xfId="0" applyFont="1" applyAlignment="1">
      <alignment vertical="top"/>
    </xf>
    <xf numFmtId="187" fontId="2" fillId="0" borderId="0" xfId="42" applyNumberFormat="1" applyFont="1" applyFill="1" applyBorder="1" applyAlignment="1">
      <alignment vertical="top" wrapText="1"/>
    </xf>
    <xf numFmtId="0" fontId="1" fillId="0" borderId="0" xfId="0" applyFont="1" applyFill="1" applyBorder="1" applyAlignment="1" quotePrefix="1">
      <alignment vertical="top"/>
    </xf>
    <xf numFmtId="0" fontId="1" fillId="0" borderId="0" xfId="0" applyFont="1" applyAlignment="1" quotePrefix="1">
      <alignment vertical="top"/>
    </xf>
    <xf numFmtId="0" fontId="1" fillId="0" borderId="0" xfId="0" applyFont="1" applyFill="1" applyAlignment="1" quotePrefix="1">
      <alignment vertical="top"/>
    </xf>
    <xf numFmtId="0" fontId="5" fillId="0" borderId="0" xfId="0" applyFont="1" applyAlignment="1">
      <alignment vertical="top"/>
    </xf>
    <xf numFmtId="0" fontId="1" fillId="0" borderId="0" xfId="0" applyFont="1" applyBorder="1" applyAlignment="1">
      <alignment horizontal="justify" vertical="top"/>
    </xf>
    <xf numFmtId="183" fontId="2" fillId="0" borderId="0" xfId="42" applyNumberFormat="1" applyFont="1" applyBorder="1" applyAlignment="1">
      <alignment vertical="top"/>
    </xf>
    <xf numFmtId="0" fontId="1" fillId="0" borderId="0" xfId="0" applyFont="1" applyFill="1" applyBorder="1" applyAlignment="1">
      <alignment horizontal="right" vertical="top"/>
    </xf>
    <xf numFmtId="0" fontId="1" fillId="0" borderId="0" xfId="0" applyFont="1" applyAlignment="1">
      <alignment horizontal="right"/>
    </xf>
    <xf numFmtId="38" fontId="2" fillId="0" borderId="0" xfId="0" applyNumberFormat="1" applyFont="1" applyBorder="1" applyAlignment="1">
      <alignment vertical="top"/>
    </xf>
    <xf numFmtId="40" fontId="2" fillId="0" borderId="14" xfId="0" applyNumberFormat="1" applyFont="1" applyBorder="1" applyAlignment="1">
      <alignment vertical="top"/>
    </xf>
    <xf numFmtId="187" fontId="2" fillId="0" borderId="14" xfId="42" applyNumberFormat="1" applyFont="1" applyBorder="1" applyAlignment="1">
      <alignment horizontal="right" vertical="top"/>
    </xf>
    <xf numFmtId="187" fontId="2" fillId="0" borderId="13" xfId="42" applyNumberFormat="1" applyFont="1" applyBorder="1" applyAlignment="1">
      <alignment horizontal="right" vertical="top"/>
    </xf>
    <xf numFmtId="169" fontId="2" fillId="0" borderId="10" xfId="0" applyNumberFormat="1" applyFont="1" applyBorder="1" applyAlignment="1">
      <alignment horizontal="right" vertical="top"/>
    </xf>
    <xf numFmtId="0" fontId="7" fillId="0" borderId="0" xfId="0" applyFont="1" applyBorder="1" applyAlignment="1">
      <alignment vertical="top"/>
    </xf>
    <xf numFmtId="0" fontId="2" fillId="0" borderId="0" xfId="0" applyFont="1" applyBorder="1" applyAlignment="1">
      <alignment horizontal="right" vertical="top"/>
    </xf>
    <xf numFmtId="15" fontId="1" fillId="0" borderId="0" xfId="0" applyNumberFormat="1" applyFont="1" applyAlignment="1" quotePrefix="1">
      <alignment horizontal="center"/>
    </xf>
    <xf numFmtId="187" fontId="2" fillId="0" borderId="0" xfId="42" applyNumberFormat="1" applyFont="1" applyFill="1" applyBorder="1" applyAlignment="1" quotePrefix="1">
      <alignment horizontal="right" vertical="top"/>
    </xf>
    <xf numFmtId="0" fontId="2" fillId="0" borderId="0" xfId="0" applyFont="1" applyFill="1" applyAlignment="1">
      <alignment horizontal="justify" vertical="top"/>
    </xf>
    <xf numFmtId="0" fontId="2" fillId="0" borderId="0" xfId="0" applyFont="1" applyAlignment="1">
      <alignment wrapText="1"/>
    </xf>
    <xf numFmtId="171" fontId="1" fillId="0" borderId="0" xfId="42" applyNumberFormat="1" applyFont="1" applyAlignment="1">
      <alignment horizontal="right" vertical="top"/>
    </xf>
    <xf numFmtId="169" fontId="2" fillId="0" borderId="0" xfId="42" applyNumberFormat="1" applyFont="1" applyBorder="1" applyAlignment="1">
      <alignment vertical="top"/>
    </xf>
    <xf numFmtId="169" fontId="2" fillId="0" borderId="0" xfId="0" applyNumberFormat="1" applyFont="1" applyFill="1" applyAlignment="1">
      <alignment vertical="top"/>
    </xf>
    <xf numFmtId="169" fontId="2" fillId="0" borderId="11" xfId="42" applyNumberFormat="1" applyFont="1" applyBorder="1" applyAlignment="1">
      <alignment vertical="top"/>
    </xf>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10" xfId="0" applyFont="1" applyFill="1" applyBorder="1" applyAlignment="1">
      <alignment vertical="top"/>
    </xf>
    <xf numFmtId="187" fontId="2" fillId="0" borderId="0" xfId="0" applyNumberFormat="1" applyFont="1" applyFill="1" applyAlignment="1">
      <alignment vertical="top"/>
    </xf>
    <xf numFmtId="37" fontId="2" fillId="0" borderId="0" xfId="42" applyNumberFormat="1" applyFont="1" applyFill="1" applyBorder="1" applyAlignment="1">
      <alignment vertical="top"/>
    </xf>
    <xf numFmtId="0" fontId="2" fillId="0" borderId="0" xfId="0" applyFont="1" applyFill="1" applyAlignment="1">
      <alignment/>
    </xf>
    <xf numFmtId="37" fontId="2" fillId="0" borderId="0" xfId="0" applyNumberFormat="1" applyFont="1" applyFill="1" applyBorder="1" applyAlignment="1">
      <alignment vertical="top"/>
    </xf>
    <xf numFmtId="199" fontId="2" fillId="0" borderId="0" xfId="42" applyNumberFormat="1" applyFont="1" applyFill="1" applyBorder="1" applyAlignment="1">
      <alignment vertical="top"/>
    </xf>
    <xf numFmtId="199" fontId="2" fillId="0" borderId="0" xfId="42" applyNumberFormat="1" applyFont="1" applyFill="1" applyBorder="1" applyAlignment="1">
      <alignment horizontal="right" vertical="top"/>
    </xf>
    <xf numFmtId="187" fontId="1" fillId="0" borderId="0" xfId="42" applyNumberFormat="1" applyFont="1" applyFill="1" applyBorder="1" applyAlignment="1">
      <alignment horizontal="right" vertical="top"/>
    </xf>
    <xf numFmtId="208" fontId="1" fillId="0" borderId="0" xfId="42" applyNumberFormat="1" applyFont="1" applyFill="1" applyBorder="1" applyAlignment="1">
      <alignment horizontal="right" vertical="top"/>
    </xf>
    <xf numFmtId="187" fontId="2" fillId="0" borderId="11" xfId="42" applyNumberFormat="1" applyFont="1" applyBorder="1" applyAlignment="1">
      <alignment horizontal="right" vertical="top"/>
    </xf>
    <xf numFmtId="208" fontId="1" fillId="0" borderId="0" xfId="42" applyNumberFormat="1" applyFont="1" applyFill="1" applyBorder="1" applyAlignment="1" quotePrefix="1">
      <alignment horizontal="right" vertical="top"/>
    </xf>
    <xf numFmtId="171" fontId="2" fillId="0" borderId="14" xfId="42" applyFont="1" applyBorder="1" applyAlignment="1" quotePrefix="1">
      <alignment horizontal="right" vertical="top"/>
    </xf>
    <xf numFmtId="171" fontId="2" fillId="0" borderId="0" xfId="42" applyFont="1" applyFill="1" applyBorder="1" applyAlignment="1">
      <alignment horizontal="right" vertical="top"/>
    </xf>
    <xf numFmtId="171" fontId="2" fillId="0" borderId="14" xfId="42" applyFont="1" applyFill="1" applyBorder="1" applyAlignment="1">
      <alignment horizontal="right" vertical="top"/>
    </xf>
    <xf numFmtId="0" fontId="2" fillId="33" borderId="0" xfId="0" applyFont="1" applyFill="1" applyAlignment="1">
      <alignment vertical="top"/>
    </xf>
    <xf numFmtId="0" fontId="2" fillId="0" borderId="0" xfId="0" applyFont="1" applyAlignment="1">
      <alignment horizontal="justify" vertical="top" wrapText="1"/>
    </xf>
    <xf numFmtId="0" fontId="2" fillId="33" borderId="0" xfId="0" applyNumberFormat="1" applyFont="1" applyFill="1" applyAlignment="1">
      <alignment horizontal="left" vertical="top"/>
    </xf>
    <xf numFmtId="0" fontId="2" fillId="0" borderId="0" xfId="0" applyFont="1" applyFill="1" applyBorder="1" applyAlignment="1">
      <alignment horizontal="justify" vertical="top"/>
    </xf>
    <xf numFmtId="0" fontId="2" fillId="33" borderId="0" xfId="0" applyNumberFormat="1" applyFont="1" applyFill="1" applyAlignment="1" applyProtection="1">
      <alignment horizontal="left" vertical="top"/>
      <protection locked="0"/>
    </xf>
    <xf numFmtId="0" fontId="2" fillId="33" borderId="0" xfId="0" applyFont="1" applyFill="1" applyAlignment="1">
      <alignment horizontal="left" vertical="top" shrinkToFit="1"/>
    </xf>
    <xf numFmtId="0" fontId="2" fillId="0" borderId="0" xfId="0" applyFont="1" applyFill="1" applyAlignment="1">
      <alignment horizontal="justify" vertical="top" wrapText="1"/>
    </xf>
    <xf numFmtId="209" fontId="2" fillId="0" borderId="0" xfId="42" applyNumberFormat="1" applyFont="1" applyAlignment="1">
      <alignment vertical="top"/>
    </xf>
    <xf numFmtId="169" fontId="2" fillId="0" borderId="0" xfId="42" applyNumberFormat="1" applyFont="1" applyBorder="1" applyAlignment="1">
      <alignment horizontal="right" vertical="top"/>
    </xf>
    <xf numFmtId="169" fontId="2" fillId="0" borderId="0" xfId="42" applyNumberFormat="1" applyFont="1" applyFill="1" applyBorder="1" applyAlignment="1">
      <alignment horizontal="right" vertical="top"/>
    </xf>
    <xf numFmtId="169" fontId="2" fillId="0" borderId="11" xfId="42" applyNumberFormat="1" applyFont="1" applyBorder="1" applyAlignment="1">
      <alignment horizontal="right" vertical="top"/>
    </xf>
    <xf numFmtId="0" fontId="6" fillId="0" borderId="0" xfId="0" applyFont="1" applyFill="1" applyAlignment="1">
      <alignment vertical="top"/>
    </xf>
    <xf numFmtId="0" fontId="2" fillId="0" borderId="0" xfId="0" applyNumberFormat="1" applyFont="1" applyFill="1" applyAlignment="1">
      <alignment horizontal="left" vertical="top"/>
    </xf>
    <xf numFmtId="171" fontId="8" fillId="0" borderId="0" xfId="42" applyFont="1" applyFill="1" applyAlignment="1">
      <alignment horizontal="right" vertical="top"/>
    </xf>
    <xf numFmtId="171" fontId="9" fillId="0" borderId="0" xfId="42" applyFont="1" applyFill="1" applyAlignment="1">
      <alignment horizontal="right" vertical="top"/>
    </xf>
    <xf numFmtId="0" fontId="9" fillId="0" borderId="0" xfId="0" applyFont="1" applyFill="1" applyAlignment="1">
      <alignment horizontal="right" vertical="top"/>
    </xf>
    <xf numFmtId="171" fontId="9" fillId="0" borderId="0" xfId="42" applyFont="1" applyFill="1" applyAlignment="1" quotePrefix="1">
      <alignment horizontal="right" vertical="top"/>
    </xf>
    <xf numFmtId="171" fontId="1" fillId="0" borderId="0" xfId="42" applyFont="1" applyFill="1" applyAlignment="1">
      <alignment horizontal="right" vertical="top"/>
    </xf>
    <xf numFmtId="39" fontId="2" fillId="0" borderId="0" xfId="57" applyNumberFormat="1" applyFont="1" applyFill="1" applyAlignment="1">
      <alignment horizontal="right" vertical="top"/>
    </xf>
    <xf numFmtId="0" fontId="2" fillId="0" borderId="0" xfId="0" applyFont="1" applyFill="1" applyAlignment="1">
      <alignment horizontal="left" vertical="top"/>
    </xf>
    <xf numFmtId="0" fontId="1" fillId="0" borderId="0" xfId="0" applyFont="1" applyFill="1" applyBorder="1" applyAlignment="1" quotePrefix="1">
      <alignment horizontal="right" vertical="top"/>
    </xf>
    <xf numFmtId="187" fontId="2" fillId="0" borderId="0" xfId="42" applyNumberFormat="1" applyFont="1" applyFill="1" applyBorder="1" applyAlignment="1">
      <alignment horizontal="justify" vertical="top"/>
    </xf>
    <xf numFmtId="187" fontId="2" fillId="0" borderId="0" xfId="42" applyNumberFormat="1" applyFont="1" applyFill="1" applyAlignment="1">
      <alignment horizontal="right" vertical="top"/>
    </xf>
    <xf numFmtId="187" fontId="2" fillId="0" borderId="11" xfId="42" applyNumberFormat="1" applyFont="1" applyFill="1" applyBorder="1" applyAlignment="1">
      <alignment horizontal="justify" vertical="top"/>
    </xf>
    <xf numFmtId="38" fontId="2" fillId="0" borderId="0" xfId="0" applyNumberFormat="1" applyFont="1" applyFill="1" applyAlignment="1">
      <alignment horizontal="right" vertical="top"/>
    </xf>
    <xf numFmtId="0" fontId="2" fillId="0" borderId="0" xfId="0" applyFont="1" applyFill="1" applyAlignment="1">
      <alignment horizontal="right" vertical="top"/>
    </xf>
    <xf numFmtId="0" fontId="1" fillId="0" borderId="0" xfId="0" applyFont="1" applyFill="1" applyAlignment="1">
      <alignment/>
    </xf>
    <xf numFmtId="0" fontId="10" fillId="0" borderId="0" xfId="0" applyFont="1" applyAlignment="1">
      <alignment/>
    </xf>
    <xf numFmtId="0" fontId="2" fillId="0" borderId="0" xfId="0" applyFont="1" applyFill="1" applyAlignment="1">
      <alignment horizontal="left" vertical="top" wrapText="1"/>
    </xf>
    <xf numFmtId="0" fontId="2" fillId="0" borderId="0" xfId="0" applyNumberFormat="1" applyFont="1" applyFill="1" applyAlignment="1">
      <alignment horizontal="left" vertical="top" wrapText="1"/>
    </xf>
    <xf numFmtId="187" fontId="2" fillId="0" borderId="0" xfId="0" applyNumberFormat="1" applyFont="1" applyFill="1" applyAlignment="1">
      <alignment horizontal="left" vertical="top" wrapText="1"/>
    </xf>
    <xf numFmtId="0" fontId="2" fillId="33" borderId="0" xfId="0" applyFont="1" applyFill="1" applyAlignment="1">
      <alignment horizontal="left" vertical="top" wrapText="1"/>
    </xf>
    <xf numFmtId="0" fontId="2" fillId="0" borderId="0" xfId="0" applyNumberFormat="1" applyFont="1" applyFill="1" applyAlignment="1">
      <alignment vertical="top" wrapText="1"/>
    </xf>
    <xf numFmtId="37" fontId="2" fillId="0" borderId="14" xfId="0" applyNumberFormat="1" applyFont="1" applyFill="1" applyBorder="1" applyAlignment="1">
      <alignment vertical="top"/>
    </xf>
    <xf numFmtId="203" fontId="2" fillId="0" borderId="15" xfId="0" applyNumberFormat="1" applyFont="1" applyFill="1" applyBorder="1" applyAlignment="1">
      <alignment vertical="top"/>
    </xf>
    <xf numFmtId="187" fontId="2" fillId="0" borderId="0" xfId="0" applyNumberFormat="1" applyFont="1" applyAlignment="1">
      <alignment vertical="top"/>
    </xf>
    <xf numFmtId="171" fontId="2" fillId="0" borderId="0" xfId="42" applyFont="1" applyFill="1" applyAlignment="1">
      <alignment vertical="top"/>
    </xf>
    <xf numFmtId="187" fontId="1" fillId="0" borderId="10" xfId="42" applyNumberFormat="1" applyFont="1" applyBorder="1" applyAlignment="1">
      <alignment horizontal="right" vertical="top"/>
    </xf>
    <xf numFmtId="37" fontId="2" fillId="0" borderId="0" xfId="0" applyNumberFormat="1" applyFont="1" applyAlignment="1">
      <alignment horizontal="justify" vertical="top"/>
    </xf>
    <xf numFmtId="38" fontId="2" fillId="0" borderId="10" xfId="0" applyNumberFormat="1" applyFont="1" applyBorder="1" applyAlignment="1">
      <alignment vertical="top"/>
    </xf>
    <xf numFmtId="187" fontId="2" fillId="0" borderId="0" xfId="0" applyNumberFormat="1" applyFont="1" applyBorder="1" applyAlignment="1">
      <alignment vertical="top"/>
    </xf>
    <xf numFmtId="37" fontId="2" fillId="0" borderId="0" xfId="0" applyNumberFormat="1" applyFont="1" applyAlignment="1">
      <alignment vertical="top"/>
    </xf>
    <xf numFmtId="2" fontId="2" fillId="0" borderId="14" xfId="0" applyNumberFormat="1" applyFont="1" applyFill="1" applyBorder="1" applyAlignment="1">
      <alignment vertical="top"/>
    </xf>
    <xf numFmtId="0" fontId="2" fillId="0" borderId="0" xfId="0" applyFont="1" applyAlignment="1">
      <alignment/>
    </xf>
    <xf numFmtId="0" fontId="11" fillId="0" borderId="0" xfId="0" applyFont="1" applyFill="1" applyAlignment="1" quotePrefix="1">
      <alignment/>
    </xf>
    <xf numFmtId="0" fontId="11" fillId="0" borderId="0" xfId="0" applyFont="1" applyAlignment="1">
      <alignment/>
    </xf>
    <xf numFmtId="0" fontId="11" fillId="0" borderId="0" xfId="0" applyFont="1" applyFill="1" applyAlignment="1">
      <alignment horizontal="justify" vertical="justify" wrapText="1"/>
    </xf>
    <xf numFmtId="209" fontId="2" fillId="0" borderId="14" xfId="42" applyNumberFormat="1" applyFont="1" applyBorder="1" applyAlignment="1">
      <alignment vertical="top"/>
    </xf>
    <xf numFmtId="187" fontId="2" fillId="0" borderId="0" xfId="42" applyNumberFormat="1" applyFont="1" applyFill="1" applyAlignment="1" quotePrefix="1">
      <alignment horizontal="right" vertical="top"/>
    </xf>
    <xf numFmtId="171" fontId="1" fillId="0" borderId="0" xfId="42" applyNumberFormat="1" applyFont="1" applyAlignment="1" quotePrefix="1">
      <alignment horizontal="center" vertical="top"/>
    </xf>
    <xf numFmtId="169" fontId="2" fillId="0" borderId="0" xfId="0" applyNumberFormat="1" applyFont="1" applyBorder="1" applyAlignment="1">
      <alignment vertical="top"/>
    </xf>
    <xf numFmtId="187" fontId="2" fillId="0" borderId="11" xfId="42" applyNumberFormat="1" applyFont="1" applyFill="1" applyBorder="1" applyAlignment="1" quotePrefix="1">
      <alignment horizontal="right" vertical="top"/>
    </xf>
    <xf numFmtId="187" fontId="2" fillId="0" borderId="11" xfId="42" applyNumberFormat="1" applyFont="1" applyFill="1" applyBorder="1" applyAlignment="1">
      <alignment vertical="top" wrapText="1"/>
    </xf>
    <xf numFmtId="0" fontId="0" fillId="0" borderId="0" xfId="0" applyAlignment="1">
      <alignment horizontal="justify" vertical="top" wrapText="1"/>
    </xf>
    <xf numFmtId="0" fontId="2" fillId="0" borderId="0" xfId="0" applyFont="1" applyFill="1" applyAlignment="1">
      <alignment horizontal="justify" vertical="justify" wrapText="1"/>
    </xf>
    <xf numFmtId="0" fontId="0" fillId="0" borderId="0" xfId="0" applyAlignment="1">
      <alignment horizontal="justify" vertical="justify" wrapText="1"/>
    </xf>
    <xf numFmtId="0" fontId="2" fillId="0" borderId="0" xfId="0" applyFont="1" applyFill="1" applyBorder="1" applyAlignment="1">
      <alignment horizontal="justify" vertical="justify" wrapText="1"/>
    </xf>
    <xf numFmtId="0" fontId="0" fillId="0" borderId="0" xfId="0" applyBorder="1" applyAlignment="1">
      <alignment horizontal="justify" vertical="justify" wrapText="1"/>
    </xf>
    <xf numFmtId="0" fontId="12" fillId="0" borderId="0" xfId="0" applyFont="1" applyFill="1" applyAlignment="1">
      <alignment vertical="top"/>
    </xf>
    <xf numFmtId="0" fontId="8" fillId="0" borderId="0" xfId="0" applyFont="1" applyAlignment="1">
      <alignment vertical="top"/>
    </xf>
    <xf numFmtId="40" fontId="2" fillId="0" borderId="0" xfId="0" applyNumberFormat="1" applyFont="1" applyBorder="1" applyAlignment="1">
      <alignment vertical="top"/>
    </xf>
    <xf numFmtId="39" fontId="2" fillId="0" borderId="0" xfId="57" applyNumberFormat="1" applyFont="1" applyFill="1" applyAlignment="1">
      <alignment horizontal="center" vertical="top"/>
    </xf>
    <xf numFmtId="0" fontId="8" fillId="0" borderId="0" xfId="0" applyFont="1" applyFill="1" applyAlignment="1">
      <alignment vertical="top"/>
    </xf>
    <xf numFmtId="0" fontId="8" fillId="0" borderId="0" xfId="0" applyFont="1" applyFill="1" applyAlignment="1">
      <alignment horizontal="left" vertical="top" wrapText="1"/>
    </xf>
    <xf numFmtId="171" fontId="9" fillId="0" borderId="0" xfId="42" applyFont="1" applyFill="1" applyAlignment="1">
      <alignment horizontal="center" vertical="top"/>
    </xf>
    <xf numFmtId="37" fontId="2" fillId="0" borderId="0" xfId="0" applyNumberFormat="1" applyFont="1" applyFill="1" applyAlignment="1">
      <alignment horizontal="right" vertical="top"/>
    </xf>
    <xf numFmtId="0" fontId="2" fillId="0" borderId="0" xfId="0" applyFont="1" applyBorder="1" applyAlignment="1">
      <alignment horizontal="right" vertical="justify" wrapText="1"/>
    </xf>
    <xf numFmtId="0" fontId="1" fillId="0" borderId="0" xfId="0" applyFont="1" applyAlignment="1">
      <alignment horizontal="right" vertical="justify" wrapText="1"/>
    </xf>
    <xf numFmtId="0" fontId="2" fillId="0" borderId="11" xfId="0" applyFont="1" applyBorder="1" applyAlignment="1">
      <alignment horizontal="right" vertical="justify" wrapText="1"/>
    </xf>
    <xf numFmtId="208" fontId="9" fillId="0" borderId="0" xfId="42" applyNumberFormat="1" applyFont="1" applyFill="1" applyAlignment="1" quotePrefix="1">
      <alignment horizontal="right" vertical="top"/>
    </xf>
    <xf numFmtId="38" fontId="1" fillId="0" borderId="0" xfId="0" applyNumberFormat="1" applyFont="1" applyBorder="1" applyAlignment="1">
      <alignment horizontal="right" vertical="justify" wrapText="1"/>
    </xf>
    <xf numFmtId="0" fontId="1" fillId="0" borderId="0" xfId="0" applyFont="1" applyBorder="1" applyAlignment="1">
      <alignment horizontal="right" vertical="justify" wrapText="1"/>
    </xf>
    <xf numFmtId="0" fontId="1" fillId="0" borderId="0" xfId="0" applyFont="1" applyFill="1" applyBorder="1" applyAlignment="1">
      <alignment horizontal="justify" vertical="justify" wrapText="1"/>
    </xf>
    <xf numFmtId="40" fontId="2" fillId="0" borderId="0" xfId="0" applyNumberFormat="1" applyFont="1" applyBorder="1" applyAlignment="1">
      <alignment horizontal="justify" vertical="top"/>
    </xf>
    <xf numFmtId="4" fontId="0" fillId="0" borderId="0" xfId="0" applyNumberFormat="1" applyAlignment="1">
      <alignment horizontal="justify" vertical="justify" wrapText="1"/>
    </xf>
    <xf numFmtId="171" fontId="2" fillId="0" borderId="0" xfId="42" applyFont="1" applyFill="1" applyBorder="1" applyAlignment="1">
      <alignment vertical="top"/>
    </xf>
    <xf numFmtId="0" fontId="1" fillId="0" borderId="0" xfId="0" applyFont="1" applyAlignment="1">
      <alignment horizontal="center" vertical="top"/>
    </xf>
    <xf numFmtId="0" fontId="2" fillId="0" borderId="0" xfId="0" applyFont="1" applyFill="1" applyAlignment="1">
      <alignment horizontal="justify" vertical="top"/>
    </xf>
    <xf numFmtId="0" fontId="2" fillId="0" borderId="0" xfId="0" applyFont="1" applyAlignment="1">
      <alignment vertical="top" wrapText="1"/>
    </xf>
    <xf numFmtId="0" fontId="0" fillId="0" borderId="0" xfId="0" applyAlignment="1">
      <alignment vertical="top" wrapText="1"/>
    </xf>
    <xf numFmtId="171" fontId="1" fillId="0" borderId="0" xfId="42" applyNumberFormat="1" applyFont="1" applyAlignment="1">
      <alignment horizontal="left" vertical="top" wrapText="1"/>
    </xf>
    <xf numFmtId="171" fontId="0" fillId="0" borderId="0" xfId="0" applyNumberFormat="1" applyAlignment="1">
      <alignment horizontal="left" vertical="top" wrapText="1"/>
    </xf>
    <xf numFmtId="0" fontId="2" fillId="0" borderId="0" xfId="0" applyFont="1" applyAlignment="1">
      <alignment horizontal="justify" vertical="top"/>
    </xf>
    <xf numFmtId="0" fontId="2" fillId="0" borderId="0" xfId="0" applyNumberFormat="1" applyFont="1" applyFill="1" applyAlignment="1">
      <alignment horizontal="justify" vertical="top" wrapText="1"/>
    </xf>
    <xf numFmtId="0" fontId="0" fillId="0" borderId="0" xfId="0" applyFill="1" applyAlignment="1">
      <alignment horizontal="justify" vertical="top" wrapText="1"/>
    </xf>
    <xf numFmtId="0" fontId="2" fillId="0" borderId="0" xfId="0" applyNumberFormat="1" applyFont="1" applyFill="1" applyAlignment="1">
      <alignment horizontal="left" vertical="top" wrapText="1"/>
    </xf>
    <xf numFmtId="0" fontId="0" fillId="0" borderId="0" xfId="0" applyFill="1" applyAlignment="1">
      <alignment horizontal="left" vertical="top" wrapText="1"/>
    </xf>
    <xf numFmtId="0" fontId="2" fillId="0" borderId="0" xfId="0" applyFont="1" applyFill="1" applyAlignment="1">
      <alignment horizontal="justify" vertical="top" wrapText="1"/>
    </xf>
    <xf numFmtId="0" fontId="1" fillId="0" borderId="0" xfId="0" applyFont="1" applyBorder="1" applyAlignment="1">
      <alignment horizontal="justify" vertical="top"/>
    </xf>
    <xf numFmtId="0" fontId="1" fillId="0" borderId="10" xfId="0" applyFont="1" applyBorder="1" applyAlignment="1">
      <alignment horizontal="justify" vertical="top"/>
    </xf>
    <xf numFmtId="0" fontId="1" fillId="0" borderId="0" xfId="0" applyFont="1" applyFill="1" applyAlignment="1">
      <alignment horizontal="center" vertical="top" wrapText="1"/>
    </xf>
    <xf numFmtId="0" fontId="0" fillId="0" borderId="0" xfId="0" applyAlignment="1">
      <alignment horizontal="center" vertical="top" wrapText="1"/>
    </xf>
    <xf numFmtId="0" fontId="2" fillId="0" borderId="0" xfId="0" applyNumberFormat="1" applyFont="1" applyFill="1" applyAlignment="1">
      <alignment horizontal="justify" vertical="top"/>
    </xf>
    <xf numFmtId="0" fontId="0" fillId="0" borderId="0" xfId="0" applyAlignment="1">
      <alignment horizontal="justify" vertical="top"/>
    </xf>
    <xf numFmtId="0" fontId="2" fillId="0" borderId="0" xfId="0" applyFont="1" applyBorder="1" applyAlignment="1">
      <alignment horizontal="justify" vertical="top"/>
    </xf>
    <xf numFmtId="0" fontId="2" fillId="0" borderId="0" xfId="0" applyFont="1" applyFill="1" applyAlignment="1">
      <alignment horizontal="justify" vertical="justify" wrapText="1"/>
    </xf>
    <xf numFmtId="0" fontId="0" fillId="0" borderId="0" xfId="0" applyAlignment="1">
      <alignment horizontal="justify" vertical="justify" wrapText="1"/>
    </xf>
    <xf numFmtId="0" fontId="2" fillId="0" borderId="0" xfId="0" applyFont="1" applyBorder="1" applyAlignment="1">
      <alignment horizontal="left" vertical="justify" wrapText="1"/>
    </xf>
    <xf numFmtId="0" fontId="2" fillId="0" borderId="0" xfId="0" applyFont="1" applyFill="1" applyBorder="1" applyAlignment="1">
      <alignment horizontal="justify" vertical="justify" wrapText="1"/>
    </xf>
    <xf numFmtId="38" fontId="2" fillId="0" borderId="0" xfId="0" applyNumberFormat="1" applyFont="1" applyBorder="1" applyAlignment="1">
      <alignment horizontal="right" vertical="justify" wrapText="1"/>
    </xf>
    <xf numFmtId="2" fontId="2" fillId="0" borderId="0" xfId="0" applyNumberFormat="1" applyFont="1" applyBorder="1" applyAlignment="1">
      <alignment horizontal="justify" vertical="justify" wrapText="1"/>
    </xf>
    <xf numFmtId="0" fontId="1" fillId="0" borderId="0" xfId="0" applyFont="1" applyBorder="1" applyAlignment="1">
      <alignment horizontal="right" vertical="justify" wrapText="1"/>
    </xf>
    <xf numFmtId="0" fontId="9" fillId="0" borderId="0" xfId="0" applyNumberFormat="1" applyFont="1" applyFill="1" applyAlignment="1">
      <alignment horizontal="center" vertical="top" wrapText="1"/>
    </xf>
    <xf numFmtId="0" fontId="13" fillId="0" borderId="0" xfId="0" applyNumberFormat="1" applyFont="1" applyAlignment="1">
      <alignment horizontal="center" vertical="top" wrapText="1"/>
    </xf>
    <xf numFmtId="49" fontId="2" fillId="0" borderId="0" xfId="0" applyNumberFormat="1" applyFont="1" applyFill="1" applyAlignment="1">
      <alignment horizontal="left" vertical="top"/>
    </xf>
    <xf numFmtId="0" fontId="2" fillId="0" borderId="0" xfId="0" applyFont="1" applyAlignment="1">
      <alignment horizontal="justify" vertical="justify" wrapText="1"/>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Fill="1" applyBorder="1" applyAlignment="1">
      <alignment horizontal="justify" vertical="top"/>
    </xf>
    <xf numFmtId="0" fontId="2" fillId="0" borderId="0" xfId="0" applyFont="1" applyFill="1" applyBorder="1" applyAlignment="1">
      <alignment horizontal="justify" vertical="top" wrapText="1"/>
    </xf>
    <xf numFmtId="0" fontId="2" fillId="0" borderId="0" xfId="0" applyFont="1" applyAlignment="1">
      <alignment wrapText="1"/>
    </xf>
    <xf numFmtId="0" fontId="1" fillId="0" borderId="0" xfId="0" applyFont="1" applyFill="1" applyBorder="1" applyAlignment="1">
      <alignment horizontal="left" vertical="justify" wrapText="1"/>
    </xf>
    <xf numFmtId="0" fontId="1" fillId="0" borderId="0" xfId="0" applyFont="1" applyBorder="1" applyAlignment="1">
      <alignment horizontal="left" vertical="justify" wrapText="1"/>
    </xf>
    <xf numFmtId="0" fontId="1" fillId="0" borderId="0" xfId="0" applyFont="1" applyFill="1" applyBorder="1" applyAlignment="1">
      <alignment horizontal="justify" vertical="justify" wrapText="1"/>
    </xf>
    <xf numFmtId="0" fontId="12" fillId="0" borderId="0" xfId="0" applyFont="1" applyAlignment="1">
      <alignment horizontal="justify" vertical="top" wrapText="1"/>
    </xf>
    <xf numFmtId="0" fontId="13" fillId="0" borderId="0" xfId="0" applyFont="1" applyAlignment="1">
      <alignment horizontal="justify" vertical="top" wrapText="1"/>
    </xf>
    <xf numFmtId="0" fontId="2" fillId="0" borderId="10" xfId="0" applyFont="1" applyFill="1" applyBorder="1" applyAlignment="1">
      <alignment horizontal="justify" vertical="justify" wrapText="1"/>
    </xf>
    <xf numFmtId="0" fontId="2" fillId="0" borderId="10" xfId="0" applyFont="1" applyBorder="1" applyAlignment="1">
      <alignment horizontal="left" vertical="justify" wrapText="1"/>
    </xf>
    <xf numFmtId="38" fontId="2" fillId="0" borderId="10" xfId="0" applyNumberFormat="1" applyFont="1" applyBorder="1" applyAlignment="1">
      <alignment horizontal="right" vertical="justify" wrapText="1"/>
    </xf>
    <xf numFmtId="0" fontId="1" fillId="0" borderId="11" xfId="0" applyFont="1" applyFill="1" applyBorder="1" applyAlignment="1">
      <alignment horizontal="justify" vertical="justify" wrapText="1"/>
    </xf>
    <xf numFmtId="0" fontId="2" fillId="0" borderId="11" xfId="0" applyFont="1" applyBorder="1" applyAlignment="1">
      <alignment horizontal="justify" vertical="justify" wrapText="1"/>
    </xf>
    <xf numFmtId="38" fontId="2" fillId="0" borderId="11" xfId="0" applyNumberFormat="1" applyFont="1" applyBorder="1" applyAlignment="1">
      <alignment horizontal="right" vertical="justify" wrapText="1"/>
    </xf>
    <xf numFmtId="0" fontId="0" fillId="0" borderId="11" xfId="0" applyBorder="1" applyAlignment="1">
      <alignment horizontal="right"/>
    </xf>
    <xf numFmtId="0" fontId="1" fillId="0" borderId="13" xfId="0" applyFont="1" applyFill="1" applyBorder="1" applyAlignment="1">
      <alignment horizontal="justify" vertical="justify" wrapText="1"/>
    </xf>
    <xf numFmtId="2" fontId="2" fillId="0" borderId="13" xfId="0" applyNumberFormat="1" applyFont="1" applyBorder="1" applyAlignment="1">
      <alignment horizontal="left" vertical="justify" wrapText="1"/>
    </xf>
    <xf numFmtId="0" fontId="2" fillId="0" borderId="13" xfId="0" applyFont="1" applyBorder="1" applyAlignment="1">
      <alignment horizontal="left" vertical="justify" wrapText="1"/>
    </xf>
    <xf numFmtId="38" fontId="2" fillId="0" borderId="13" xfId="0" applyNumberFormat="1" applyFont="1" applyBorder="1" applyAlignment="1">
      <alignment horizontal="right" vertical="justify" wrapText="1"/>
    </xf>
    <xf numFmtId="0" fontId="2" fillId="0" borderId="13" xfId="0" applyFont="1" applyBorder="1" applyAlignment="1">
      <alignment horizontal="right" vertical="justify"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1123950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1143000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114300</xdr:rowOff>
    </xdr:to>
    <xdr:pic>
      <xdr:nvPicPr>
        <xdr:cNvPr id="1" name="Picture 2"/>
        <xdr:cNvPicPr preferRelativeResize="1">
          <a:picLocks noChangeAspect="1"/>
        </xdr:cNvPicPr>
      </xdr:nvPicPr>
      <xdr:blipFill>
        <a:blip r:embed="rId1"/>
        <a:stretch>
          <a:fillRect/>
        </a:stretch>
      </xdr:blipFill>
      <xdr:spPr>
        <a:xfrm>
          <a:off x="0" y="0"/>
          <a:ext cx="14001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114300</xdr:rowOff>
    </xdr:to>
    <xdr:pic>
      <xdr:nvPicPr>
        <xdr:cNvPr id="1" name="Picture 3"/>
        <xdr:cNvPicPr preferRelativeResize="1">
          <a:picLocks noChangeAspect="1"/>
        </xdr:cNvPicPr>
      </xdr:nvPicPr>
      <xdr:blipFill>
        <a:blip r:embed="rId1"/>
        <a:stretch>
          <a:fillRect/>
        </a:stretch>
      </xdr:blipFill>
      <xdr:spPr>
        <a:xfrm>
          <a:off x="0" y="0"/>
          <a:ext cx="14001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3</xdr:col>
      <xdr:colOff>609600</xdr:colOff>
      <xdr:row>4</xdr:row>
      <xdr:rowOff>9525</xdr:rowOff>
    </xdr:to>
    <xdr:pic>
      <xdr:nvPicPr>
        <xdr:cNvPr id="1" name="Picture 2"/>
        <xdr:cNvPicPr preferRelativeResize="1">
          <a:picLocks noChangeAspect="1"/>
        </xdr:cNvPicPr>
      </xdr:nvPicPr>
      <xdr:blipFill>
        <a:blip r:embed="rId1"/>
        <a:stretch>
          <a:fillRect/>
        </a:stretch>
      </xdr:blipFill>
      <xdr:spPr>
        <a:xfrm>
          <a:off x="28575" y="57150"/>
          <a:ext cx="13430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I57"/>
  <sheetViews>
    <sheetView view="pageBreakPreview" zoomScaleSheetLayoutView="100" zoomScalePageLayoutView="0" workbookViewId="0" topLeftCell="A40">
      <selection activeCell="G18" sqref="G18"/>
    </sheetView>
  </sheetViews>
  <sheetFormatPr defaultColWidth="9.140625" defaultRowHeight="12.75"/>
  <cols>
    <col min="1" max="1" width="4.140625" style="2" customWidth="1"/>
    <col min="2" max="2" width="24.421875" style="2" customWidth="1"/>
    <col min="3" max="3" width="6.140625" style="2" customWidth="1"/>
    <col min="4" max="4" width="12.7109375" style="2" customWidth="1"/>
    <col min="5" max="5" width="13.421875" style="2" customWidth="1"/>
    <col min="6" max="6" width="2.140625" style="2" customWidth="1"/>
    <col min="7" max="7" width="12.7109375" style="2" customWidth="1"/>
    <col min="8" max="8" width="14.140625" style="2" customWidth="1"/>
    <col min="9" max="16384" width="9.140625" style="2" customWidth="1"/>
  </cols>
  <sheetData>
    <row r="5" ht="15.75">
      <c r="A5" s="27" t="s">
        <v>95</v>
      </c>
    </row>
    <row r="6" ht="12.75">
      <c r="A6" s="1"/>
    </row>
    <row r="7" ht="12.75">
      <c r="A7" s="1" t="s">
        <v>39</v>
      </c>
    </row>
    <row r="8" ht="12.75">
      <c r="A8" s="1" t="s">
        <v>243</v>
      </c>
    </row>
    <row r="9" ht="12.75">
      <c r="A9" s="2" t="s">
        <v>17</v>
      </c>
    </row>
    <row r="11" spans="4:8" ht="12.75">
      <c r="D11" s="176" t="s">
        <v>11</v>
      </c>
      <c r="E11" s="176"/>
      <c r="G11" s="176" t="s">
        <v>12</v>
      </c>
      <c r="H11" s="176"/>
    </row>
    <row r="12" spans="4:8" ht="12.75">
      <c r="D12" s="3"/>
      <c r="E12" s="4" t="s">
        <v>172</v>
      </c>
      <c r="F12" s="3"/>
      <c r="G12" s="3"/>
      <c r="H12" s="4"/>
    </row>
    <row r="13" spans="4:8" ht="12.75">
      <c r="D13" s="4" t="s">
        <v>13</v>
      </c>
      <c r="E13" s="4" t="s">
        <v>174</v>
      </c>
      <c r="F13" s="3"/>
      <c r="G13" s="51" t="s">
        <v>249</v>
      </c>
      <c r="H13" s="4" t="str">
        <f>G13</f>
        <v>6 months</v>
      </c>
    </row>
    <row r="14" spans="4:8" ht="12.75">
      <c r="D14" s="4" t="s">
        <v>103</v>
      </c>
      <c r="E14" s="32" t="s">
        <v>173</v>
      </c>
      <c r="F14" s="3"/>
      <c r="G14" s="51" t="s">
        <v>96</v>
      </c>
      <c r="H14" s="4" t="str">
        <f>G14</f>
        <v>Cumulative</v>
      </c>
    </row>
    <row r="15" spans="4:8" ht="12.75">
      <c r="D15" s="5" t="s">
        <v>244</v>
      </c>
      <c r="E15" s="5" t="s">
        <v>245</v>
      </c>
      <c r="F15" s="3"/>
      <c r="G15" s="5" t="str">
        <f>D15</f>
        <v>31 Mar 2010</v>
      </c>
      <c r="H15" s="5" t="str">
        <f>E15</f>
        <v>31 Mar 2009</v>
      </c>
    </row>
    <row r="16" spans="3:8" ht="12.75">
      <c r="C16" s="1" t="s">
        <v>24</v>
      </c>
      <c r="D16" s="5" t="s">
        <v>14</v>
      </c>
      <c r="E16" s="5" t="s">
        <v>14</v>
      </c>
      <c r="G16" s="5" t="s">
        <v>14</v>
      </c>
      <c r="H16" s="5" t="s">
        <v>14</v>
      </c>
    </row>
    <row r="18" spans="1:8" ht="12.75">
      <c r="A18" s="2" t="s">
        <v>15</v>
      </c>
      <c r="D18" s="16">
        <v>22810</v>
      </c>
      <c r="E18" s="16">
        <v>16124</v>
      </c>
      <c r="G18" s="16">
        <v>43148</v>
      </c>
      <c r="H18" s="16">
        <v>42606</v>
      </c>
    </row>
    <row r="19" spans="4:8" ht="12.75">
      <c r="D19" s="28"/>
      <c r="E19" s="28"/>
      <c r="F19" s="29"/>
      <c r="G19" s="28"/>
      <c r="H19" s="28"/>
    </row>
    <row r="20" spans="1:8" ht="12.75">
      <c r="A20" s="2" t="s">
        <v>83</v>
      </c>
      <c r="D20" s="16">
        <v>-17314</v>
      </c>
      <c r="E20" s="16">
        <v>-12811</v>
      </c>
      <c r="F20" s="29"/>
      <c r="G20" s="16">
        <v>-31524</v>
      </c>
      <c r="H20" s="16">
        <v>-33653</v>
      </c>
    </row>
    <row r="21" spans="4:8" ht="12.75">
      <c r="D21" s="24"/>
      <c r="E21" s="24"/>
      <c r="F21" s="29"/>
      <c r="G21" s="24"/>
      <c r="H21" s="24"/>
    </row>
    <row r="22" spans="1:8" ht="12.75">
      <c r="A22" s="2" t="s">
        <v>18</v>
      </c>
      <c r="D22" s="16">
        <f>SUM(D18:D21)</f>
        <v>5496</v>
      </c>
      <c r="E22" s="16">
        <f>SUM(E18:E21)</f>
        <v>3313</v>
      </c>
      <c r="F22" s="29"/>
      <c r="G22" s="16">
        <f>SUM(G18:G21)</f>
        <v>11624</v>
      </c>
      <c r="H22" s="16">
        <f>SUM(H18:H21)</f>
        <v>8953</v>
      </c>
    </row>
    <row r="23" spans="4:8" ht="12.75">
      <c r="D23" s="28"/>
      <c r="E23" s="28"/>
      <c r="F23" s="29"/>
      <c r="G23" s="28"/>
      <c r="H23" s="28"/>
    </row>
    <row r="24" spans="1:8" ht="12.75">
      <c r="A24" s="2" t="s">
        <v>153</v>
      </c>
      <c r="D24" s="16">
        <v>3</v>
      </c>
      <c r="E24" s="16">
        <v>593</v>
      </c>
      <c r="F24" s="29"/>
      <c r="G24" s="16">
        <v>392</v>
      </c>
      <c r="H24" s="16">
        <v>1167</v>
      </c>
    </row>
    <row r="25" spans="4:8" ht="12.75">
      <c r="D25" s="28"/>
      <c r="E25" s="28"/>
      <c r="F25" s="29"/>
      <c r="G25" s="28"/>
      <c r="H25" s="28"/>
    </row>
    <row r="26" spans="1:8" ht="12.75">
      <c r="A26" s="2" t="s">
        <v>84</v>
      </c>
      <c r="D26" s="16">
        <v>-770</v>
      </c>
      <c r="E26" s="16">
        <v>-415</v>
      </c>
      <c r="F26" s="29"/>
      <c r="G26" s="16">
        <v>-1281</v>
      </c>
      <c r="H26" s="16">
        <v>-1144</v>
      </c>
    </row>
    <row r="27" spans="4:8" ht="12.75">
      <c r="D27" s="28"/>
      <c r="E27" s="28"/>
      <c r="F27" s="29"/>
      <c r="G27" s="28"/>
      <c r="H27" s="28"/>
    </row>
    <row r="28" spans="1:8" ht="12.75">
      <c r="A28" s="2" t="s">
        <v>19</v>
      </c>
      <c r="D28" s="16">
        <v>-1220</v>
      </c>
      <c r="E28" s="16">
        <v>-1291</v>
      </c>
      <c r="F28" s="29"/>
      <c r="G28" s="16">
        <v>-2372</v>
      </c>
      <c r="H28" s="16">
        <v>-2831</v>
      </c>
    </row>
    <row r="29" spans="4:8" ht="12.75">
      <c r="D29" s="22"/>
      <c r="E29" s="22"/>
      <c r="F29" s="42"/>
      <c r="G29" s="22"/>
      <c r="H29" s="22"/>
    </row>
    <row r="30" spans="1:8" ht="12.75">
      <c r="A30" s="2" t="s">
        <v>20</v>
      </c>
      <c r="D30" s="16">
        <v>-56</v>
      </c>
      <c r="E30" s="16">
        <v>-38</v>
      </c>
      <c r="G30" s="16">
        <v>-101</v>
      </c>
      <c r="H30" s="16">
        <v>-99</v>
      </c>
    </row>
    <row r="31" spans="4:8" ht="12.75">
      <c r="D31" s="11"/>
      <c r="E31" s="11"/>
      <c r="G31" s="11"/>
      <c r="H31" s="11"/>
    </row>
    <row r="32" spans="1:8" ht="12.75" customHeight="1">
      <c r="A32" s="1" t="s">
        <v>21</v>
      </c>
      <c r="D32" s="10">
        <f>SUM(D22:D31)</f>
        <v>3453</v>
      </c>
      <c r="E32" s="10">
        <f>SUM(E22:E31)</f>
        <v>2162</v>
      </c>
      <c r="G32" s="10">
        <f>SUM(G22:G31)</f>
        <v>8262</v>
      </c>
      <c r="H32" s="10">
        <f>SUM(H22:H31)</f>
        <v>6046</v>
      </c>
    </row>
    <row r="33" spans="4:8" ht="12.75">
      <c r="D33" s="10"/>
      <c r="E33" s="10"/>
      <c r="G33" s="10"/>
      <c r="H33" s="10"/>
    </row>
    <row r="34" spans="1:8" ht="12.75">
      <c r="A34" s="2" t="s">
        <v>97</v>
      </c>
      <c r="D34" s="35">
        <v>0</v>
      </c>
      <c r="E34" s="35">
        <v>0</v>
      </c>
      <c r="G34" s="35">
        <v>0</v>
      </c>
      <c r="H34" s="35">
        <v>0</v>
      </c>
    </row>
    <row r="35" spans="4:8" ht="12.75">
      <c r="D35" s="16">
        <f>SUM(D32:D34)</f>
        <v>3453</v>
      </c>
      <c r="E35" s="16">
        <f>SUM(E32:E34)</f>
        <v>2162</v>
      </c>
      <c r="G35" s="16">
        <f>SUM(G32:G34)</f>
        <v>8262</v>
      </c>
      <c r="H35" s="16">
        <f>SUM(H32:H34)</f>
        <v>6046</v>
      </c>
    </row>
    <row r="36" spans="4:8" ht="12.75">
      <c r="D36" s="10"/>
      <c r="E36" s="10"/>
      <c r="G36" s="10"/>
      <c r="H36" s="10"/>
    </row>
    <row r="37" spans="1:8" ht="12.75">
      <c r="A37" s="2" t="s">
        <v>22</v>
      </c>
      <c r="C37" s="2" t="s">
        <v>25</v>
      </c>
      <c r="D37" s="16">
        <v>-275</v>
      </c>
      <c r="E37" s="16">
        <v>-143</v>
      </c>
      <c r="G37" s="16">
        <v>-694</v>
      </c>
      <c r="H37" s="16">
        <v>-467</v>
      </c>
    </row>
    <row r="38" spans="4:8" ht="12.75" customHeight="1">
      <c r="D38" s="11"/>
      <c r="E38" s="11"/>
      <c r="G38" s="11"/>
      <c r="H38" s="11"/>
    </row>
    <row r="39" spans="1:8" ht="13.5" thickBot="1">
      <c r="A39" s="1" t="s">
        <v>178</v>
      </c>
      <c r="D39" s="95">
        <f>SUM(D35:D38)</f>
        <v>3178</v>
      </c>
      <c r="E39" s="95">
        <f>SUM(E35:E38)</f>
        <v>2019</v>
      </c>
      <c r="G39" s="95">
        <f>SUM(G35:G38)</f>
        <v>7568</v>
      </c>
      <c r="H39" s="95">
        <f>SUM(H35:H38)</f>
        <v>5579</v>
      </c>
    </row>
    <row r="40" spans="4:8" ht="12.75">
      <c r="D40" s="9"/>
      <c r="E40" s="9"/>
      <c r="G40" s="9"/>
      <c r="H40" s="9"/>
    </row>
    <row r="41" spans="1:8" ht="12.75">
      <c r="A41" s="1" t="s">
        <v>141</v>
      </c>
      <c r="D41" s="9"/>
      <c r="E41" s="9"/>
      <c r="G41" s="9"/>
      <c r="H41" s="9"/>
    </row>
    <row r="42" spans="1:9" ht="13.5" thickBot="1">
      <c r="A42" s="29" t="s">
        <v>192</v>
      </c>
      <c r="B42" s="29"/>
      <c r="D42" s="71">
        <f>D39</f>
        <v>3178</v>
      </c>
      <c r="E42" s="71">
        <f>E39</f>
        <v>2019</v>
      </c>
      <c r="G42" s="71">
        <f>G39</f>
        <v>7568</v>
      </c>
      <c r="H42" s="71">
        <f>H39</f>
        <v>5579</v>
      </c>
      <c r="I42" s="135"/>
    </row>
    <row r="43" spans="4:8" ht="12.75">
      <c r="D43" s="10"/>
      <c r="E43" s="9"/>
      <c r="H43" s="136"/>
    </row>
    <row r="44" spans="1:8" ht="12.75">
      <c r="A44" s="1" t="s">
        <v>90</v>
      </c>
      <c r="D44" s="107"/>
      <c r="E44" s="9"/>
      <c r="H44" s="136"/>
    </row>
    <row r="45" spans="1:8" ht="12.75">
      <c r="A45" s="2" t="s">
        <v>91</v>
      </c>
      <c r="C45" s="2" t="s">
        <v>176</v>
      </c>
      <c r="D45" s="175">
        <f>Notes!H248</f>
        <v>2.423918846769888</v>
      </c>
      <c r="E45" s="98">
        <v>1.56</v>
      </c>
      <c r="F45" s="29"/>
      <c r="G45" s="175">
        <f>Notes!I248</f>
        <v>5.774983212258103</v>
      </c>
      <c r="H45" s="98">
        <v>4.32</v>
      </c>
    </row>
    <row r="46" spans="1:8" ht="13.5" thickBot="1">
      <c r="A46" s="2" t="s">
        <v>92</v>
      </c>
      <c r="C46" s="2" t="s">
        <v>177</v>
      </c>
      <c r="D46" s="99">
        <f>Notes!H270</f>
        <v>2.402497750965762</v>
      </c>
      <c r="E46" s="99">
        <v>1.54</v>
      </c>
      <c r="F46" s="29"/>
      <c r="G46" s="99">
        <f>Notes!I270</f>
        <v>5.718473965377844</v>
      </c>
      <c r="H46" s="99">
        <v>4.26</v>
      </c>
    </row>
    <row r="47" spans="4:8" ht="12.75">
      <c r="D47" s="10"/>
      <c r="E47" s="29"/>
      <c r="H47" s="29"/>
    </row>
    <row r="48" spans="1:8" ht="13.5" thickBot="1">
      <c r="A48" s="1" t="s">
        <v>142</v>
      </c>
      <c r="D48" s="45">
        <v>2.5</v>
      </c>
      <c r="E48" s="97">
        <v>0</v>
      </c>
      <c r="G48" s="142">
        <v>5.5</v>
      </c>
      <c r="H48" s="97">
        <v>2</v>
      </c>
    </row>
    <row r="49" ht="12.75">
      <c r="D49" s="10"/>
    </row>
    <row r="50" spans="1:8" ht="13.5" thickBot="1">
      <c r="A50" s="1" t="s">
        <v>143</v>
      </c>
      <c r="D50" s="133">
        <v>116</v>
      </c>
      <c r="E50" s="133">
        <v>124</v>
      </c>
      <c r="F50" s="29"/>
      <c r="G50" s="133">
        <v>327</v>
      </c>
      <c r="H50" s="133">
        <v>361</v>
      </c>
    </row>
    <row r="51" spans="1:8" ht="13.5" thickBot="1">
      <c r="A51" s="1" t="s">
        <v>144</v>
      </c>
      <c r="D51" s="134">
        <v>-56</v>
      </c>
      <c r="E51" s="134">
        <v>-38</v>
      </c>
      <c r="F51" s="29"/>
      <c r="G51" s="134">
        <v>-101</v>
      </c>
      <c r="H51" s="134">
        <v>-99</v>
      </c>
    </row>
    <row r="52" spans="4:7" ht="12.75">
      <c r="D52" s="28"/>
      <c r="G52" s="29"/>
    </row>
    <row r="53" spans="1:4" ht="12.75">
      <c r="A53" s="1" t="s">
        <v>26</v>
      </c>
      <c r="D53" s="10"/>
    </row>
    <row r="54" spans="1:8" ht="12.75">
      <c r="A54" s="177" t="s">
        <v>246</v>
      </c>
      <c r="B54" s="177"/>
      <c r="C54" s="177"/>
      <c r="D54" s="177"/>
      <c r="E54" s="177"/>
      <c r="F54" s="177"/>
      <c r="G54" s="177"/>
      <c r="H54" s="177"/>
    </row>
    <row r="55" spans="1:8" ht="32.25" customHeight="1">
      <c r="A55" s="177"/>
      <c r="B55" s="177"/>
      <c r="C55" s="177"/>
      <c r="D55" s="177"/>
      <c r="E55" s="177"/>
      <c r="F55" s="177"/>
      <c r="G55" s="177"/>
      <c r="H55" s="177"/>
    </row>
    <row r="56" spans="1:8" ht="12.75">
      <c r="A56" s="29"/>
      <c r="B56" s="29"/>
      <c r="C56" s="29"/>
      <c r="D56" s="29"/>
      <c r="E56" s="29"/>
      <c r="F56" s="29"/>
      <c r="G56" s="29"/>
      <c r="H56" s="29"/>
    </row>
    <row r="57" spans="1:8" ht="12.75" customHeight="1">
      <c r="A57" s="8"/>
      <c r="B57" s="8"/>
      <c r="C57" s="8"/>
      <c r="D57" s="8"/>
      <c r="E57" s="8"/>
      <c r="F57" s="8"/>
      <c r="G57" s="8"/>
      <c r="H57" s="8"/>
    </row>
  </sheetData>
  <sheetProtection/>
  <mergeCells count="3">
    <mergeCell ref="D11:E11"/>
    <mergeCell ref="G11:H11"/>
    <mergeCell ref="A54:H55"/>
  </mergeCells>
  <printOptions/>
  <pageMargins left="0.44" right="0.25" top="0.26" bottom="0.57" header="0.33" footer="0.28"/>
  <pageSetup firstPageNumber="1" useFirstPageNumber="1" horizontalDpi="300" verticalDpi="300" orientation="portrait" paperSize="9" scale="95"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I62"/>
  <sheetViews>
    <sheetView view="pageBreakPreview" zoomScaleSheetLayoutView="100" zoomScalePageLayoutView="0" workbookViewId="0" topLeftCell="A22">
      <selection activeCell="B21" sqref="B21"/>
    </sheetView>
  </sheetViews>
  <sheetFormatPr defaultColWidth="9.140625" defaultRowHeight="12.75"/>
  <cols>
    <col min="1" max="1" width="3.8515625" style="2" customWidth="1"/>
    <col min="2" max="2" width="44.7109375" style="2" customWidth="1"/>
    <col min="3" max="3" width="6.140625" style="2" customWidth="1"/>
    <col min="4" max="4" width="3.28125" style="2" customWidth="1"/>
    <col min="5" max="5" width="12.7109375" style="2" customWidth="1"/>
    <col min="6" max="6" width="3.28125" style="2" customWidth="1"/>
    <col min="7" max="7" width="16.00390625" style="2" customWidth="1"/>
    <col min="8" max="16384" width="9.140625" style="2" customWidth="1"/>
  </cols>
  <sheetData>
    <row r="5" spans="1:3" ht="15.75">
      <c r="A5" s="27" t="s">
        <v>95</v>
      </c>
      <c r="B5" s="27"/>
      <c r="C5" s="1"/>
    </row>
    <row r="7" spans="1:3" ht="12.75">
      <c r="A7" s="1" t="s">
        <v>40</v>
      </c>
      <c r="C7" s="1"/>
    </row>
    <row r="8" spans="1:3" ht="12.75">
      <c r="A8" s="1" t="s">
        <v>247</v>
      </c>
      <c r="C8" s="1"/>
    </row>
    <row r="9" spans="1:5" ht="12.75">
      <c r="A9" s="2" t="s">
        <v>17</v>
      </c>
      <c r="C9" s="1"/>
      <c r="E9" s="84"/>
    </row>
    <row r="10" spans="3:7" ht="12.75">
      <c r="C10" s="1"/>
      <c r="G10" s="32" t="s">
        <v>204</v>
      </c>
    </row>
    <row r="11" spans="1:7" ht="12.75">
      <c r="A11" s="1"/>
      <c r="C11" s="1"/>
      <c r="E11" s="4" t="s">
        <v>8</v>
      </c>
      <c r="G11" s="4" t="s">
        <v>8</v>
      </c>
    </row>
    <row r="12" spans="4:7" ht="12.75">
      <c r="D12" s="3"/>
      <c r="E12" s="149" t="s">
        <v>248</v>
      </c>
      <c r="F12" s="5"/>
      <c r="G12" s="76" t="s">
        <v>217</v>
      </c>
    </row>
    <row r="13" spans="3:7" ht="12.75">
      <c r="C13" s="50"/>
      <c r="E13" s="5" t="s">
        <v>14</v>
      </c>
      <c r="F13" s="5"/>
      <c r="G13" s="43" t="s">
        <v>14</v>
      </c>
    </row>
    <row r="14" spans="3:7" ht="12.75">
      <c r="C14" s="1"/>
      <c r="E14" s="5"/>
      <c r="F14" s="5"/>
      <c r="G14" s="80"/>
    </row>
    <row r="15" spans="1:7" ht="12.75">
      <c r="A15" s="1" t="s">
        <v>155</v>
      </c>
      <c r="G15" s="44"/>
    </row>
    <row r="16" spans="1:7" ht="12.75">
      <c r="A16" s="1" t="s">
        <v>154</v>
      </c>
      <c r="E16" s="15"/>
      <c r="F16" s="15"/>
      <c r="G16" s="16"/>
    </row>
    <row r="17" spans="1:7" ht="12.75">
      <c r="A17" s="2" t="s">
        <v>27</v>
      </c>
      <c r="E17" s="15">
        <f>29638-E18</f>
        <v>27432</v>
      </c>
      <c r="F17" s="15"/>
      <c r="G17" s="15">
        <v>28868</v>
      </c>
    </row>
    <row r="18" spans="1:7" ht="12.75">
      <c r="A18" s="2" t="s">
        <v>2</v>
      </c>
      <c r="E18" s="15">
        <v>2206</v>
      </c>
      <c r="F18" s="15"/>
      <c r="G18" s="15">
        <v>2230</v>
      </c>
    </row>
    <row r="19" spans="1:7" ht="12.75">
      <c r="A19" s="2" t="s">
        <v>98</v>
      </c>
      <c r="E19" s="11">
        <v>10</v>
      </c>
      <c r="F19" s="15"/>
      <c r="G19" s="11">
        <v>10</v>
      </c>
    </row>
    <row r="20" spans="5:7" ht="12.75">
      <c r="E20" s="18">
        <f>SUM(E17:E19)</f>
        <v>29648</v>
      </c>
      <c r="G20" s="18">
        <f>SUM(G17:G19)</f>
        <v>31108</v>
      </c>
    </row>
    <row r="21" spans="1:7" ht="12.75">
      <c r="A21" s="6"/>
      <c r="E21" s="15"/>
      <c r="F21" s="15"/>
      <c r="G21" s="66"/>
    </row>
    <row r="22" spans="1:7" ht="12.75">
      <c r="A22" s="1" t="s">
        <v>156</v>
      </c>
      <c r="E22" s="15"/>
      <c r="F22" s="15"/>
      <c r="G22" s="66"/>
    </row>
    <row r="23" spans="1:7" ht="12.75">
      <c r="A23" s="2" t="s">
        <v>85</v>
      </c>
      <c r="E23" s="15">
        <v>11658</v>
      </c>
      <c r="F23" s="15"/>
      <c r="G23" s="15">
        <v>10051</v>
      </c>
    </row>
    <row r="24" spans="1:7" ht="12.75">
      <c r="A24" s="2" t="s">
        <v>28</v>
      </c>
      <c r="E24" s="15">
        <v>2963</v>
      </c>
      <c r="F24" s="15"/>
      <c r="G24" s="15">
        <v>2180</v>
      </c>
    </row>
    <row r="25" spans="1:7" ht="12.75">
      <c r="A25" s="2" t="s">
        <v>99</v>
      </c>
      <c r="D25" s="5"/>
      <c r="E25" s="21">
        <v>1084</v>
      </c>
      <c r="F25" s="17"/>
      <c r="G25" s="21">
        <v>554</v>
      </c>
    </row>
    <row r="26" spans="1:7" ht="12.75">
      <c r="A26" s="2" t="s">
        <v>179</v>
      </c>
      <c r="D26" s="5"/>
      <c r="E26" s="77">
        <v>34652</v>
      </c>
      <c r="F26" s="17"/>
      <c r="G26" s="77">
        <v>32020</v>
      </c>
    </row>
    <row r="27" spans="1:7" ht="12.75">
      <c r="A27" s="2" t="s">
        <v>29</v>
      </c>
      <c r="E27" s="22">
        <v>7677</v>
      </c>
      <c r="F27" s="15"/>
      <c r="G27" s="22">
        <v>10221</v>
      </c>
    </row>
    <row r="28" spans="5:7" ht="12.75">
      <c r="E28" s="18">
        <f>SUM(E23:E27)</f>
        <v>58034</v>
      </c>
      <c r="F28" s="15"/>
      <c r="G28" s="18">
        <f>SUM(G23:G27)</f>
        <v>55026</v>
      </c>
    </row>
    <row r="29" spans="1:7" ht="13.5" thickBot="1">
      <c r="A29" s="1" t="s">
        <v>164</v>
      </c>
      <c r="E29" s="12">
        <f>E20+E28</f>
        <v>87682</v>
      </c>
      <c r="F29" s="15"/>
      <c r="G29" s="12">
        <f>G20+G28</f>
        <v>86134</v>
      </c>
    </row>
    <row r="30" spans="5:7" ht="12.75">
      <c r="E30" s="15"/>
      <c r="F30" s="15"/>
      <c r="G30" s="15"/>
    </row>
    <row r="31" spans="1:7" ht="12.75">
      <c r="A31" s="1" t="s">
        <v>157</v>
      </c>
      <c r="E31" s="15"/>
      <c r="F31" s="15"/>
      <c r="G31" s="15"/>
    </row>
    <row r="32" spans="1:7" ht="12.75">
      <c r="A32" s="1" t="s">
        <v>158</v>
      </c>
      <c r="E32" s="15"/>
      <c r="F32" s="15"/>
      <c r="G32" s="15"/>
    </row>
    <row r="33" spans="1:7" ht="12.75">
      <c r="A33" s="2" t="s">
        <v>33</v>
      </c>
      <c r="E33" s="15">
        <v>65913</v>
      </c>
      <c r="F33" s="15"/>
      <c r="G33" s="15">
        <v>65493</v>
      </c>
    </row>
    <row r="34" spans="1:7" ht="12.75">
      <c r="A34" s="2" t="s">
        <v>145</v>
      </c>
      <c r="E34" s="15">
        <v>1565</v>
      </c>
      <c r="F34" s="15"/>
      <c r="G34" s="15">
        <v>1282</v>
      </c>
    </row>
    <row r="35" spans="1:7" ht="12.75">
      <c r="A35" s="2" t="s">
        <v>3</v>
      </c>
      <c r="E35" s="15">
        <v>383</v>
      </c>
      <c r="F35" s="15"/>
      <c r="G35" s="15">
        <v>419</v>
      </c>
    </row>
    <row r="36" spans="1:7" ht="12.75">
      <c r="A36" s="2" t="s">
        <v>34</v>
      </c>
      <c r="E36" s="15">
        <v>12876</v>
      </c>
      <c r="F36" s="15"/>
      <c r="G36" s="15">
        <v>13167</v>
      </c>
    </row>
    <row r="37" spans="5:7" ht="12.75">
      <c r="E37" s="15"/>
      <c r="F37" s="15"/>
      <c r="G37" s="15"/>
    </row>
    <row r="38" spans="1:7" ht="12.75">
      <c r="A38" s="1" t="s">
        <v>159</v>
      </c>
      <c r="E38" s="18">
        <f>SUM(E33:E37)</f>
        <v>80737</v>
      </c>
      <c r="F38" s="15"/>
      <c r="G38" s="18">
        <f>SUM(G33:G37)</f>
        <v>80361</v>
      </c>
    </row>
    <row r="39" spans="5:7" ht="12.75">
      <c r="E39" s="15"/>
      <c r="F39" s="15"/>
      <c r="G39" s="15"/>
    </row>
    <row r="40" spans="1:7" ht="12.75">
      <c r="A40" s="1" t="s">
        <v>160</v>
      </c>
      <c r="E40" s="15"/>
      <c r="F40" s="15"/>
      <c r="G40" s="15"/>
    </row>
    <row r="41" spans="1:7" ht="12.75">
      <c r="A41" s="2" t="s">
        <v>100</v>
      </c>
      <c r="E41" s="15">
        <v>706</v>
      </c>
      <c r="F41" s="15"/>
      <c r="G41" s="15">
        <v>671</v>
      </c>
    </row>
    <row r="42" spans="5:7" ht="12.75">
      <c r="E42" s="19"/>
      <c r="F42" s="10"/>
      <c r="G42" s="72"/>
    </row>
    <row r="43" spans="1:7" ht="12.75">
      <c r="A43" s="1" t="s">
        <v>161</v>
      </c>
      <c r="E43" s="15"/>
      <c r="F43" s="15"/>
      <c r="G43" s="15"/>
    </row>
    <row r="44" spans="1:7" ht="12.75">
      <c r="A44" s="2" t="s">
        <v>30</v>
      </c>
      <c r="E44" s="15">
        <v>3588</v>
      </c>
      <c r="F44" s="15"/>
      <c r="G44" s="15">
        <v>2262</v>
      </c>
    </row>
    <row r="45" spans="1:9" ht="12.75">
      <c r="A45" s="2" t="s">
        <v>31</v>
      </c>
      <c r="E45" s="15">
        <v>2325</v>
      </c>
      <c r="F45" s="15"/>
      <c r="G45" s="15">
        <v>2568</v>
      </c>
      <c r="I45" s="135"/>
    </row>
    <row r="46" spans="1:7" ht="12.75">
      <c r="A46" s="2" t="s">
        <v>32</v>
      </c>
      <c r="E46" s="15">
        <v>326</v>
      </c>
      <c r="F46" s="15"/>
      <c r="G46" s="15">
        <v>272</v>
      </c>
    </row>
    <row r="47" spans="5:7" ht="12.75">
      <c r="E47" s="18">
        <f>SUM(E44:E46)</f>
        <v>6239</v>
      </c>
      <c r="F47" s="15"/>
      <c r="G47" s="18">
        <f>SUM(G44:G46)</f>
        <v>5102</v>
      </c>
    </row>
    <row r="48" spans="1:7" ht="12.75">
      <c r="A48" s="2" t="s">
        <v>162</v>
      </c>
      <c r="E48" s="15">
        <f>E41+E47</f>
        <v>6945</v>
      </c>
      <c r="F48" s="15"/>
      <c r="G48" s="15">
        <f>G41+G47</f>
        <v>5773</v>
      </c>
    </row>
    <row r="49" spans="1:7" ht="13.5" thickBot="1">
      <c r="A49" s="1" t="s">
        <v>163</v>
      </c>
      <c r="E49" s="12">
        <f>E38+E48</f>
        <v>87682</v>
      </c>
      <c r="F49" s="15"/>
      <c r="G49" s="12">
        <f>G38+G48</f>
        <v>86134</v>
      </c>
    </row>
    <row r="50" spans="5:7" ht="12.75">
      <c r="E50" s="15"/>
      <c r="F50" s="15"/>
      <c r="G50" s="16"/>
    </row>
    <row r="51" spans="1:7" ht="12.75">
      <c r="A51" s="178" t="s">
        <v>152</v>
      </c>
      <c r="B51" s="178"/>
      <c r="E51" s="10"/>
      <c r="F51" s="10"/>
      <c r="G51" s="10"/>
    </row>
    <row r="52" spans="1:7" ht="16.5" customHeight="1" thickBot="1">
      <c r="A52" s="179"/>
      <c r="B52" s="179"/>
      <c r="E52" s="147">
        <f>E38/(E33*2)</f>
        <v>0.6124512615113862</v>
      </c>
      <c r="F52" s="10"/>
      <c r="G52" s="147">
        <f>G38/(G33*2)</f>
        <v>0.613508313865604</v>
      </c>
    </row>
    <row r="53" spans="5:7" ht="12.75">
      <c r="E53" s="10"/>
      <c r="F53" s="10"/>
      <c r="G53" s="10"/>
    </row>
    <row r="54" spans="1:7" ht="12.75">
      <c r="A54" s="1" t="s">
        <v>26</v>
      </c>
      <c r="E54" s="10"/>
      <c r="F54" s="10"/>
      <c r="G54" s="10"/>
    </row>
    <row r="55" spans="1:7" ht="12.75">
      <c r="A55" s="177" t="s">
        <v>232</v>
      </c>
      <c r="B55" s="177"/>
      <c r="C55" s="177"/>
      <c r="D55" s="177"/>
      <c r="E55" s="177"/>
      <c r="F55" s="177"/>
      <c r="G55" s="177"/>
    </row>
    <row r="56" spans="1:7" ht="29.25" customHeight="1">
      <c r="A56" s="177"/>
      <c r="B56" s="177"/>
      <c r="C56" s="177"/>
      <c r="D56" s="177"/>
      <c r="E56" s="177"/>
      <c r="F56" s="177"/>
      <c r="G56" s="177"/>
    </row>
    <row r="57" spans="1:7" ht="12.75" customHeight="1">
      <c r="A57" s="8"/>
      <c r="B57" s="8"/>
      <c r="C57" s="8"/>
      <c r="D57" s="8"/>
      <c r="E57" s="8"/>
      <c r="F57" s="8"/>
      <c r="G57" s="8"/>
    </row>
    <row r="58" ht="12.75" customHeight="1"/>
    <row r="59" ht="12.75" customHeight="1"/>
    <row r="60" ht="12.75" customHeight="1"/>
    <row r="61" ht="12.75" customHeight="1"/>
    <row r="62" spans="1:7" ht="12.75" customHeight="1">
      <c r="A62" s="8"/>
      <c r="B62" s="8"/>
      <c r="C62" s="8"/>
      <c r="D62" s="8"/>
      <c r="E62" s="8"/>
      <c r="F62" s="8"/>
      <c r="G62" s="8"/>
    </row>
  </sheetData>
  <sheetProtection/>
  <mergeCells count="2">
    <mergeCell ref="A51:B52"/>
    <mergeCell ref="A55:G56"/>
  </mergeCells>
  <printOptions/>
  <pageMargins left="0.75" right="0.75" top="0.72" bottom="0.74" header="0.5" footer="0.5"/>
  <pageSetup firstPageNumber="2" useFirstPageNumber="1" horizontalDpi="300" verticalDpi="300" orientation="portrait" paperSize="9" scale="95"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dimension ref="A5:H35"/>
  <sheetViews>
    <sheetView view="pageBreakPreview" zoomScaleSheetLayoutView="100" zoomScalePageLayoutView="0" workbookViewId="0" topLeftCell="A10">
      <selection activeCell="A28" sqref="A28"/>
    </sheetView>
  </sheetViews>
  <sheetFormatPr defaultColWidth="9.140625" defaultRowHeight="12.75"/>
  <cols>
    <col min="1" max="1" width="3.8515625" style="2" customWidth="1"/>
    <col min="2" max="2" width="35.57421875" style="2" customWidth="1"/>
    <col min="3" max="3" width="5.8515625" style="2" customWidth="1"/>
    <col min="4" max="4" width="9.28125" style="2" customWidth="1"/>
    <col min="5" max="5" width="8.28125" style="2" customWidth="1"/>
    <col min="6" max="6" width="8.421875" style="2" customWidth="1"/>
    <col min="7" max="7" width="14.57421875" style="2" customWidth="1"/>
    <col min="8" max="8" width="10.140625" style="2" customWidth="1"/>
    <col min="9" max="16384" width="9.140625" style="2" customWidth="1"/>
  </cols>
  <sheetData>
    <row r="5" spans="1:3" ht="15.75">
      <c r="A5" s="27" t="s">
        <v>95</v>
      </c>
      <c r="B5" s="27"/>
      <c r="C5" s="27"/>
    </row>
    <row r="7" ht="12.75">
      <c r="A7" s="1" t="s">
        <v>41</v>
      </c>
    </row>
    <row r="8" ht="12.75">
      <c r="A8" s="1" t="str">
        <f>'IS'!A8</f>
        <v>For The Second Quarter Ended 31 March 2010</v>
      </c>
    </row>
    <row r="9" ht="12.75">
      <c r="A9" s="2" t="s">
        <v>17</v>
      </c>
    </row>
    <row r="11" spans="4:7" ht="12.75">
      <c r="D11" s="180" t="s">
        <v>101</v>
      </c>
      <c r="E11" s="180"/>
      <c r="F11" s="181"/>
      <c r="G11" s="4" t="s">
        <v>203</v>
      </c>
    </row>
    <row r="12" spans="1:8" ht="12.75">
      <c r="A12" s="1"/>
      <c r="D12" s="4" t="s">
        <v>37</v>
      </c>
      <c r="E12" s="32" t="s">
        <v>165</v>
      </c>
      <c r="F12" s="32" t="s">
        <v>38</v>
      </c>
      <c r="G12" s="4" t="s">
        <v>36</v>
      </c>
      <c r="H12" s="7"/>
    </row>
    <row r="13" spans="4:8" ht="12.75">
      <c r="D13" s="4" t="s">
        <v>38</v>
      </c>
      <c r="E13" s="32" t="s">
        <v>166</v>
      </c>
      <c r="F13" s="32" t="s">
        <v>4</v>
      </c>
      <c r="G13" s="4" t="s">
        <v>5</v>
      </c>
      <c r="H13" s="4" t="s">
        <v>35</v>
      </c>
    </row>
    <row r="14" spans="3:8" ht="12.75">
      <c r="C14" s="50"/>
      <c r="D14" s="5" t="s">
        <v>14</v>
      </c>
      <c r="E14" s="5" t="s">
        <v>14</v>
      </c>
      <c r="F14" s="4" t="s">
        <v>14</v>
      </c>
      <c r="G14" s="5" t="s">
        <v>14</v>
      </c>
      <c r="H14" s="5" t="s">
        <v>14</v>
      </c>
    </row>
    <row r="15" spans="4:8" ht="12.75">
      <c r="D15" s="14"/>
      <c r="E15" s="13"/>
      <c r="F15" s="13"/>
      <c r="G15" s="14"/>
      <c r="H15" s="14"/>
    </row>
    <row r="16" spans="1:8" ht="12.75">
      <c r="A16" s="2" t="s">
        <v>238</v>
      </c>
      <c r="D16" s="81">
        <v>65493</v>
      </c>
      <c r="E16" s="33">
        <v>1282</v>
      </c>
      <c r="F16" s="33">
        <v>419</v>
      </c>
      <c r="G16" s="108">
        <v>13167</v>
      </c>
      <c r="H16" s="81">
        <f>SUM(D16:G16)</f>
        <v>80361</v>
      </c>
    </row>
    <row r="17" spans="4:8" ht="12.75">
      <c r="D17" s="81"/>
      <c r="E17" s="81"/>
      <c r="F17" s="81"/>
      <c r="G17" s="108"/>
      <c r="H17" s="81"/>
    </row>
    <row r="18" spans="4:8" ht="12.75">
      <c r="D18" s="81"/>
      <c r="E18" s="81"/>
      <c r="F18" s="81"/>
      <c r="G18" s="108"/>
      <c r="H18" s="81"/>
    </row>
    <row r="19" spans="1:8" ht="12.75">
      <c r="A19" s="2" t="s">
        <v>194</v>
      </c>
      <c r="G19" s="7"/>
      <c r="H19" s="81"/>
    </row>
    <row r="20" spans="1:8" ht="12.75">
      <c r="A20" s="2" t="s">
        <v>195</v>
      </c>
      <c r="D20" s="81">
        <v>0</v>
      </c>
      <c r="E20" s="81">
        <v>0</v>
      </c>
      <c r="F20" s="81">
        <v>107</v>
      </c>
      <c r="G20" s="108">
        <v>0</v>
      </c>
      <c r="H20" s="81">
        <f>SUM(D20:G20)</f>
        <v>107</v>
      </c>
    </row>
    <row r="21" spans="1:8" ht="12.75">
      <c r="A21" s="2" t="s">
        <v>196</v>
      </c>
      <c r="D21" s="81">
        <v>420</v>
      </c>
      <c r="E21" s="81">
        <v>283</v>
      </c>
      <c r="F21" s="81">
        <v>-143</v>
      </c>
      <c r="G21" s="108">
        <v>0</v>
      </c>
      <c r="H21" s="81">
        <f>SUM(D21:G21)</f>
        <v>560</v>
      </c>
    </row>
    <row r="22" spans="4:8" ht="12.75">
      <c r="D22" s="81"/>
      <c r="E22" s="81"/>
      <c r="F22" s="81"/>
      <c r="G22" s="108"/>
      <c r="H22" s="81"/>
    </row>
    <row r="23" spans="1:8" ht="12.75">
      <c r="A23" s="29" t="s">
        <v>187</v>
      </c>
      <c r="B23" s="29"/>
      <c r="D23" s="82">
        <v>0</v>
      </c>
      <c r="E23" s="82">
        <v>0</v>
      </c>
      <c r="F23" s="82">
        <v>0</v>
      </c>
      <c r="G23" s="109">
        <v>7568</v>
      </c>
      <c r="H23" s="81">
        <f>SUM(D23:G23)</f>
        <v>7568</v>
      </c>
    </row>
    <row r="24" spans="1:8" ht="12.75">
      <c r="A24" s="29"/>
      <c r="B24" s="29"/>
      <c r="D24" s="82"/>
      <c r="E24" s="82"/>
      <c r="F24" s="82"/>
      <c r="G24" s="109"/>
      <c r="H24" s="81"/>
    </row>
    <row r="25" spans="1:8" ht="12.75">
      <c r="A25" s="29" t="s">
        <v>191</v>
      </c>
      <c r="B25" s="29"/>
      <c r="D25" s="82">
        <v>0</v>
      </c>
      <c r="E25" s="82">
        <v>0</v>
      </c>
      <c r="F25" s="82">
        <v>0</v>
      </c>
      <c r="G25" s="109">
        <v>-7859</v>
      </c>
      <c r="H25" s="81">
        <f>SUM(D25:G25)</f>
        <v>-7859</v>
      </c>
    </row>
    <row r="26" spans="4:8" ht="12.75">
      <c r="D26" s="81"/>
      <c r="E26" s="81"/>
      <c r="F26" s="81"/>
      <c r="G26" s="108"/>
      <c r="H26" s="81"/>
    </row>
    <row r="27" spans="1:8" ht="13.5" thickBot="1">
      <c r="A27" s="2" t="s">
        <v>247</v>
      </c>
      <c r="D27" s="83">
        <f>SUM(D16:D26)</f>
        <v>65913</v>
      </c>
      <c r="E27" s="83">
        <f>SUM(E16:E26)</f>
        <v>1565</v>
      </c>
      <c r="F27" s="83">
        <f>SUM(F16:F26)</f>
        <v>383</v>
      </c>
      <c r="G27" s="110">
        <f>SUM(G16:G26)</f>
        <v>12876</v>
      </c>
      <c r="H27" s="83">
        <f>SUM(H16:H26)</f>
        <v>80737</v>
      </c>
    </row>
    <row r="28" spans="4:8" ht="12.75">
      <c r="D28" s="15"/>
      <c r="E28" s="15"/>
      <c r="F28" s="15"/>
      <c r="G28" s="15"/>
      <c r="H28" s="15"/>
    </row>
    <row r="29" spans="7:8" ht="12.75">
      <c r="G29" s="10"/>
      <c r="H29" s="10"/>
    </row>
    <row r="30" spans="7:8" ht="12.75">
      <c r="G30" s="10"/>
      <c r="H30" s="10"/>
    </row>
    <row r="31" spans="1:8" ht="12.75">
      <c r="A31" s="1" t="s">
        <v>26</v>
      </c>
      <c r="G31" s="10"/>
      <c r="H31" s="10"/>
    </row>
    <row r="32" spans="1:8" ht="12.75">
      <c r="A32" s="177" t="s">
        <v>237</v>
      </c>
      <c r="B32" s="177"/>
      <c r="C32" s="177"/>
      <c r="D32" s="177"/>
      <c r="E32" s="177"/>
      <c r="F32" s="177"/>
      <c r="G32" s="177"/>
      <c r="H32" s="177"/>
    </row>
    <row r="33" spans="1:8" ht="12.75">
      <c r="A33" s="177"/>
      <c r="B33" s="177"/>
      <c r="C33" s="177"/>
      <c r="D33" s="177"/>
      <c r="E33" s="177"/>
      <c r="F33" s="177"/>
      <c r="G33" s="177"/>
      <c r="H33" s="177"/>
    </row>
    <row r="34" spans="1:8" ht="15" customHeight="1">
      <c r="A34" s="177"/>
      <c r="B34" s="177"/>
      <c r="C34" s="177"/>
      <c r="D34" s="177"/>
      <c r="E34" s="177"/>
      <c r="F34" s="177"/>
      <c r="G34" s="177"/>
      <c r="H34" s="177"/>
    </row>
    <row r="35" spans="1:8" ht="12.75">
      <c r="A35" s="8"/>
      <c r="B35" s="8"/>
      <c r="C35" s="8"/>
      <c r="D35" s="8"/>
      <c r="E35" s="8"/>
      <c r="F35" s="8"/>
      <c r="G35" s="8"/>
      <c r="H35" s="8"/>
    </row>
  </sheetData>
  <sheetProtection/>
  <mergeCells count="2">
    <mergeCell ref="A32:H34"/>
    <mergeCell ref="D11:F11"/>
  </mergeCells>
  <printOptions/>
  <pageMargins left="0.2362204724409449" right="0.2362204724409449" top="0.7874015748031497" bottom="0.7480314960629921" header="0.5118110236220472" footer="0.5118110236220472"/>
  <pageSetup firstPageNumber="3" useFirstPageNumber="1" horizontalDpi="300" verticalDpi="300" orientation="portrait" paperSize="9" scale="95" r:id="rId2"/>
  <headerFooter alignWithMargins="0">
    <oddFooter>&amp;R- &amp;P -</oddFooter>
  </headerFooter>
  <drawing r:id="rId1"/>
</worksheet>
</file>

<file path=xl/worksheets/sheet4.xml><?xml version="1.0" encoding="utf-8"?>
<worksheet xmlns="http://schemas.openxmlformats.org/spreadsheetml/2006/main" xmlns:r="http://schemas.openxmlformats.org/officeDocument/2006/relationships">
  <dimension ref="A5:H57"/>
  <sheetViews>
    <sheetView view="pageBreakPreview" zoomScaleSheetLayoutView="100" zoomScalePageLayoutView="0" workbookViewId="0" topLeftCell="A19">
      <selection activeCell="I55" sqref="I55"/>
    </sheetView>
  </sheetViews>
  <sheetFormatPr defaultColWidth="9.140625" defaultRowHeight="12.75"/>
  <cols>
    <col min="1" max="1" width="3.8515625" style="2" customWidth="1"/>
    <col min="2" max="2" width="44.7109375" style="2" customWidth="1"/>
    <col min="3" max="3" width="6.00390625" style="2" customWidth="1"/>
    <col min="4" max="4" width="3.8515625" style="2" customWidth="1"/>
    <col min="5" max="5" width="13.140625" style="2" customWidth="1"/>
    <col min="6" max="6" width="5.00390625" style="2" customWidth="1"/>
    <col min="7" max="7" width="13.7109375" style="2" customWidth="1"/>
    <col min="8" max="16384" width="9.140625" style="2" customWidth="1"/>
  </cols>
  <sheetData>
    <row r="5" spans="1:3" ht="15.75">
      <c r="A5" s="27" t="s">
        <v>95</v>
      </c>
      <c r="B5" s="27"/>
      <c r="C5" s="1"/>
    </row>
    <row r="7" spans="1:3" ht="12.75">
      <c r="A7" s="1" t="s">
        <v>42</v>
      </c>
      <c r="C7" s="1"/>
    </row>
    <row r="8" spans="1:3" ht="12.75">
      <c r="A8" s="1" t="str">
        <f>StmtEquity!A8</f>
        <v>For The Second Quarter Ended 31 March 2010</v>
      </c>
      <c r="C8" s="1"/>
    </row>
    <row r="9" spans="1:3" ht="12.75">
      <c r="A9" s="2" t="s">
        <v>17</v>
      </c>
      <c r="C9" s="1"/>
    </row>
    <row r="10" ht="5.25" customHeight="1">
      <c r="C10" s="1"/>
    </row>
    <row r="11" spans="3:7" ht="12.75">
      <c r="C11" s="1"/>
      <c r="E11" s="68" t="s">
        <v>249</v>
      </c>
      <c r="G11" s="68" t="s">
        <v>249</v>
      </c>
    </row>
    <row r="12" spans="1:7" ht="12.75">
      <c r="A12" s="1"/>
      <c r="C12" s="1"/>
      <c r="E12" s="4" t="s">
        <v>6</v>
      </c>
      <c r="G12" s="4" t="s">
        <v>6</v>
      </c>
    </row>
    <row r="13" spans="4:7" ht="12.75">
      <c r="D13" s="3"/>
      <c r="E13" s="5" t="s">
        <v>248</v>
      </c>
      <c r="F13" s="5"/>
      <c r="G13" s="5" t="s">
        <v>251</v>
      </c>
    </row>
    <row r="14" spans="3:7" ht="12.75">
      <c r="C14" s="32" t="s">
        <v>24</v>
      </c>
      <c r="E14" s="5" t="s">
        <v>14</v>
      </c>
      <c r="F14" s="5"/>
      <c r="G14" s="5" t="s">
        <v>14</v>
      </c>
    </row>
    <row r="15" spans="3:7" ht="12.75">
      <c r="C15" s="1"/>
      <c r="E15" s="5"/>
      <c r="F15" s="5"/>
      <c r="G15" s="5"/>
    </row>
    <row r="16" spans="1:7" ht="12.75">
      <c r="A16" s="20" t="s">
        <v>51</v>
      </c>
      <c r="B16" s="13"/>
      <c r="C16" s="13"/>
      <c r="D16" s="13"/>
      <c r="E16" s="15"/>
      <c r="F16" s="15"/>
      <c r="G16" s="16"/>
    </row>
    <row r="17" spans="1:7" ht="12.75">
      <c r="A17" s="13" t="s">
        <v>21</v>
      </c>
      <c r="B17" s="13"/>
      <c r="C17" s="13"/>
      <c r="D17" s="13"/>
      <c r="E17" s="22">
        <v>8262</v>
      </c>
      <c r="F17" s="15"/>
      <c r="G17" s="22">
        <v>6046</v>
      </c>
    </row>
    <row r="18" spans="1:7" ht="12.75">
      <c r="A18" s="13" t="s">
        <v>43</v>
      </c>
      <c r="B18" s="13"/>
      <c r="C18" s="13"/>
      <c r="D18" s="13"/>
      <c r="E18" s="22"/>
      <c r="F18" s="22"/>
      <c r="G18" s="22"/>
    </row>
    <row r="19" spans="1:7" ht="12.75">
      <c r="A19" s="13"/>
      <c r="B19" s="2" t="s">
        <v>211</v>
      </c>
      <c r="E19" s="52">
        <v>24</v>
      </c>
      <c r="F19" s="52"/>
      <c r="G19" s="52">
        <v>24</v>
      </c>
    </row>
    <row r="20" spans="1:7" ht="12.75">
      <c r="A20" s="13"/>
      <c r="B20" s="13" t="s">
        <v>102</v>
      </c>
      <c r="C20" s="13"/>
      <c r="D20" s="13"/>
      <c r="E20" s="22">
        <v>1638</v>
      </c>
      <c r="F20" s="22"/>
      <c r="G20" s="22">
        <v>1673</v>
      </c>
    </row>
    <row r="21" spans="1:7" ht="12.75">
      <c r="A21" s="13"/>
      <c r="B21" s="13" t="s">
        <v>7</v>
      </c>
      <c r="C21" s="13"/>
      <c r="D21" s="13"/>
      <c r="E21" s="22">
        <v>107</v>
      </c>
      <c r="F21" s="22"/>
      <c r="G21" s="22">
        <v>242</v>
      </c>
    </row>
    <row r="22" spans="1:7" ht="12.75">
      <c r="A22" s="13"/>
      <c r="B22" s="13" t="s">
        <v>180</v>
      </c>
      <c r="C22" s="13"/>
      <c r="D22" s="13"/>
      <c r="E22" s="22">
        <v>-58</v>
      </c>
      <c r="F22" s="22"/>
      <c r="G22" s="22">
        <v>-770</v>
      </c>
    </row>
    <row r="23" spans="1:7" ht="12.75">
      <c r="A23" s="13"/>
      <c r="B23" s="13" t="s">
        <v>212</v>
      </c>
      <c r="C23" s="13"/>
      <c r="D23" s="13"/>
      <c r="E23" s="22">
        <v>0</v>
      </c>
      <c r="F23" s="22"/>
      <c r="G23" s="22">
        <v>-33</v>
      </c>
    </row>
    <row r="24" spans="1:7" ht="12.75">
      <c r="A24" s="13"/>
      <c r="B24" s="13" t="s">
        <v>44</v>
      </c>
      <c r="C24" s="13"/>
      <c r="D24" s="13"/>
      <c r="E24" s="22">
        <v>101</v>
      </c>
      <c r="F24" s="22"/>
      <c r="G24" s="22">
        <v>99</v>
      </c>
    </row>
    <row r="25" spans="1:7" ht="12.75">
      <c r="A25" s="20"/>
      <c r="B25" s="2" t="s">
        <v>52</v>
      </c>
      <c r="C25" s="13"/>
      <c r="D25" s="13"/>
      <c r="E25" s="24">
        <v>-327</v>
      </c>
      <c r="F25" s="22"/>
      <c r="G25" s="24">
        <v>-361</v>
      </c>
    </row>
    <row r="26" spans="1:7" ht="12.75">
      <c r="A26" s="13" t="s">
        <v>45</v>
      </c>
      <c r="B26" s="13"/>
      <c r="C26" s="13"/>
      <c r="D26" s="13"/>
      <c r="E26" s="22">
        <f>SUM(E17:E25)</f>
        <v>9747</v>
      </c>
      <c r="F26" s="22"/>
      <c r="G26" s="22">
        <f>SUM(G17:G25)</f>
        <v>6920</v>
      </c>
    </row>
    <row r="27" spans="1:7" ht="12.75">
      <c r="A27" s="13"/>
      <c r="B27" s="13" t="s">
        <v>85</v>
      </c>
      <c r="C27" s="13"/>
      <c r="D27" s="13"/>
      <c r="E27" s="23">
        <v>-1608</v>
      </c>
      <c r="F27" s="22"/>
      <c r="G27" s="23">
        <v>10342</v>
      </c>
    </row>
    <row r="28" spans="1:7" ht="12.75">
      <c r="A28" s="13"/>
      <c r="B28" s="13" t="s">
        <v>46</v>
      </c>
      <c r="C28" s="13"/>
      <c r="D28" s="13"/>
      <c r="E28" s="23">
        <v>-1254</v>
      </c>
      <c r="F28" s="22"/>
      <c r="G28" s="23">
        <v>4125</v>
      </c>
    </row>
    <row r="29" spans="1:7" ht="12.75">
      <c r="A29" s="13"/>
      <c r="B29" s="13" t="s">
        <v>47</v>
      </c>
      <c r="C29" s="13"/>
      <c r="D29" s="14"/>
      <c r="E29" s="25">
        <v>1083</v>
      </c>
      <c r="F29" s="26"/>
      <c r="G29" s="25">
        <v>-6655</v>
      </c>
    </row>
    <row r="30" spans="1:7" ht="12.75">
      <c r="A30" s="13" t="s">
        <v>239</v>
      </c>
      <c r="B30" s="13"/>
      <c r="C30" s="13"/>
      <c r="D30" s="13"/>
      <c r="E30" s="23">
        <f>SUM(E26:E29)</f>
        <v>7968</v>
      </c>
      <c r="F30" s="22"/>
      <c r="G30" s="23">
        <f>SUM(G26:G29)</f>
        <v>14732</v>
      </c>
    </row>
    <row r="31" spans="1:7" ht="12.75">
      <c r="A31" s="13"/>
      <c r="B31" s="13" t="s">
        <v>48</v>
      </c>
      <c r="C31" s="13"/>
      <c r="D31" s="13"/>
      <c r="E31" s="23">
        <v>-605</v>
      </c>
      <c r="F31" s="22"/>
      <c r="G31" s="23">
        <v>-627</v>
      </c>
    </row>
    <row r="32" spans="2:7" ht="12.75">
      <c r="B32" s="13" t="s">
        <v>49</v>
      </c>
      <c r="C32" s="13"/>
      <c r="D32" s="13"/>
      <c r="E32" s="23">
        <v>-101</v>
      </c>
      <c r="F32" s="22"/>
      <c r="G32" s="23">
        <v>-99</v>
      </c>
    </row>
    <row r="33" spans="2:7" ht="12.75">
      <c r="B33" s="2" t="s">
        <v>54</v>
      </c>
      <c r="C33" s="13"/>
      <c r="D33" s="13"/>
      <c r="E33" s="23">
        <v>327</v>
      </c>
      <c r="F33" s="22"/>
      <c r="G33" s="23">
        <v>361</v>
      </c>
    </row>
    <row r="34" spans="1:7" ht="12.75">
      <c r="A34" s="13" t="s">
        <v>240</v>
      </c>
      <c r="B34" s="13"/>
      <c r="C34" s="13"/>
      <c r="D34" s="13"/>
      <c r="E34" s="47">
        <f>SUM(E30:E33)</f>
        <v>7589</v>
      </c>
      <c r="F34" s="22"/>
      <c r="G34" s="47">
        <f>SUM(G30:G33)</f>
        <v>14367</v>
      </c>
    </row>
    <row r="35" spans="1:7" ht="12.75">
      <c r="A35" s="20"/>
      <c r="B35" s="13"/>
      <c r="C35" s="13"/>
      <c r="D35" s="13"/>
      <c r="E35" s="22"/>
      <c r="F35" s="22"/>
      <c r="G35" s="22"/>
    </row>
    <row r="36" spans="1:7" ht="12.75">
      <c r="A36" s="20" t="s">
        <v>50</v>
      </c>
      <c r="B36" s="13"/>
      <c r="C36" s="13"/>
      <c r="D36" s="13"/>
      <c r="E36" s="22"/>
      <c r="F36" s="22"/>
      <c r="G36" s="22"/>
    </row>
    <row r="37" spans="1:7" ht="12.75">
      <c r="A37" s="20"/>
      <c r="B37" s="13" t="s">
        <v>205</v>
      </c>
      <c r="C37" s="13"/>
      <c r="D37" s="13"/>
      <c r="E37" s="22">
        <v>0</v>
      </c>
      <c r="F37" s="22"/>
      <c r="G37" s="22">
        <v>222</v>
      </c>
    </row>
    <row r="38" spans="2:7" ht="12.75">
      <c r="B38" s="13" t="s">
        <v>53</v>
      </c>
      <c r="C38" s="13"/>
      <c r="D38" s="13"/>
      <c r="E38" s="23">
        <v>-202</v>
      </c>
      <c r="F38" s="22"/>
      <c r="G38" s="23">
        <v>-4490</v>
      </c>
    </row>
    <row r="39" spans="1:7" ht="12.75">
      <c r="A39" s="13" t="s">
        <v>94</v>
      </c>
      <c r="B39" s="13"/>
      <c r="C39" s="13"/>
      <c r="D39" s="13"/>
      <c r="E39" s="47">
        <f>SUM(E37:E38)</f>
        <v>-202</v>
      </c>
      <c r="F39" s="22"/>
      <c r="G39" s="47">
        <f>SUM(G37:G38)</f>
        <v>-4268</v>
      </c>
    </row>
    <row r="40" spans="1:7" ht="12.75">
      <c r="A40" s="13"/>
      <c r="B40" s="13"/>
      <c r="C40" s="13"/>
      <c r="D40" s="13"/>
      <c r="E40" s="23"/>
      <c r="F40" s="22"/>
      <c r="G40" s="23"/>
    </row>
    <row r="41" spans="1:7" ht="12.75">
      <c r="A41" s="20" t="s">
        <v>167</v>
      </c>
      <c r="B41" s="13"/>
      <c r="C41" s="13"/>
      <c r="D41" s="13"/>
      <c r="E41" s="23"/>
      <c r="F41" s="22"/>
      <c r="G41" s="23"/>
    </row>
    <row r="42" spans="1:7" ht="12.75">
      <c r="A42" s="20"/>
      <c r="B42" s="13" t="s">
        <v>58</v>
      </c>
      <c r="C42" s="13"/>
      <c r="D42" s="13"/>
      <c r="E42" s="23">
        <v>-7859</v>
      </c>
      <c r="F42" s="22"/>
      <c r="G42" s="23">
        <v>-5167</v>
      </c>
    </row>
    <row r="43" spans="1:7" ht="12.75">
      <c r="A43" s="20"/>
      <c r="B43" s="13" t="s">
        <v>252</v>
      </c>
      <c r="C43" s="13"/>
      <c r="D43" s="13"/>
      <c r="E43" s="23"/>
      <c r="F43" s="22"/>
      <c r="G43" s="23"/>
    </row>
    <row r="44" spans="1:7" ht="12.75">
      <c r="A44" s="20"/>
      <c r="B44" s="2" t="s">
        <v>253</v>
      </c>
      <c r="C44" s="13"/>
      <c r="D44" s="13"/>
      <c r="E44" s="23">
        <v>560</v>
      </c>
      <c r="F44" s="22"/>
      <c r="G44" s="23">
        <v>0</v>
      </c>
    </row>
    <row r="45" spans="1:7" ht="12.75">
      <c r="A45" s="13" t="s">
        <v>190</v>
      </c>
      <c r="B45" s="13"/>
      <c r="C45" s="13"/>
      <c r="D45" s="13"/>
      <c r="E45" s="47">
        <f>SUM(E42:E44)</f>
        <v>-7299</v>
      </c>
      <c r="F45" s="22"/>
      <c r="G45" s="47">
        <f>SUM(G42:G42)</f>
        <v>-5167</v>
      </c>
    </row>
    <row r="46" spans="1:7" ht="12.75">
      <c r="A46" s="13"/>
      <c r="B46" s="13"/>
      <c r="C46" s="13"/>
      <c r="D46" s="13"/>
      <c r="E46" s="23"/>
      <c r="F46" s="22"/>
      <c r="G46" s="23"/>
    </row>
    <row r="47" spans="1:7" ht="12.75">
      <c r="A47" s="20" t="s">
        <v>241</v>
      </c>
      <c r="B47" s="13"/>
      <c r="C47" s="13"/>
      <c r="D47" s="13"/>
      <c r="E47" s="23">
        <f>E39+E34+E45</f>
        <v>88</v>
      </c>
      <c r="F47" s="22"/>
      <c r="G47" s="23">
        <f>G39+G34+G45</f>
        <v>4932</v>
      </c>
    </row>
    <row r="48" spans="1:7" ht="12.75" customHeight="1">
      <c r="A48" s="13" t="s">
        <v>82</v>
      </c>
      <c r="B48" s="13"/>
      <c r="C48" s="13"/>
      <c r="D48" s="13"/>
      <c r="E48" s="23"/>
      <c r="F48" s="22"/>
      <c r="G48" s="23"/>
    </row>
    <row r="49" spans="1:7" ht="12.75">
      <c r="A49" s="20" t="s">
        <v>168</v>
      </c>
      <c r="B49" s="13"/>
      <c r="C49" s="13"/>
      <c r="D49" s="13"/>
      <c r="E49" s="73">
        <v>42241</v>
      </c>
      <c r="F49" s="22"/>
      <c r="G49" s="73">
        <v>26977</v>
      </c>
    </row>
    <row r="50" spans="1:7" ht="6" customHeight="1">
      <c r="A50" s="13"/>
      <c r="B50" s="13"/>
      <c r="C50" s="13"/>
      <c r="D50" s="13"/>
      <c r="E50" s="23"/>
      <c r="F50" s="22"/>
      <c r="G50" s="23"/>
    </row>
    <row r="51" spans="1:7" ht="13.5" thickBot="1">
      <c r="A51" s="20" t="s">
        <v>169</v>
      </c>
      <c r="B51" s="13"/>
      <c r="C51" s="75" t="s">
        <v>140</v>
      </c>
      <c r="D51" s="13"/>
      <c r="E51" s="36">
        <f>SUM(E47:E50)</f>
        <v>42329</v>
      </c>
      <c r="F51" s="22"/>
      <c r="G51" s="36">
        <f>SUM(G47:G50)</f>
        <v>31909</v>
      </c>
    </row>
    <row r="52" spans="2:4" ht="12.75">
      <c r="B52" s="20"/>
      <c r="D52" s="13"/>
    </row>
    <row r="53" spans="1:7" ht="14.25" customHeight="1">
      <c r="A53" s="1" t="s">
        <v>26</v>
      </c>
      <c r="E53" s="10"/>
      <c r="F53" s="10"/>
      <c r="G53" s="10"/>
    </row>
    <row r="54" spans="1:7" ht="12.75">
      <c r="A54" s="177" t="s">
        <v>246</v>
      </c>
      <c r="B54" s="177"/>
      <c r="C54" s="177"/>
      <c r="D54" s="177"/>
      <c r="E54" s="177"/>
      <c r="F54" s="177"/>
      <c r="G54" s="177"/>
    </row>
    <row r="55" spans="1:7" ht="26.25" customHeight="1">
      <c r="A55" s="177"/>
      <c r="B55" s="177"/>
      <c r="C55" s="177"/>
      <c r="D55" s="177"/>
      <c r="E55" s="177"/>
      <c r="F55" s="177"/>
      <c r="G55" s="177"/>
    </row>
    <row r="57" spans="1:8" ht="12.75">
      <c r="A57" s="182"/>
      <c r="B57" s="182"/>
      <c r="C57" s="182"/>
      <c r="D57" s="182"/>
      <c r="E57" s="182"/>
      <c r="F57" s="182"/>
      <c r="G57" s="182"/>
      <c r="H57" s="8"/>
    </row>
  </sheetData>
  <sheetProtection/>
  <mergeCells count="2">
    <mergeCell ref="A57:G57"/>
    <mergeCell ref="A54:G55"/>
  </mergeCells>
  <printOptions/>
  <pageMargins left="0.6299212598425197" right="0.31496062992125984" top="0.7874015748031497" bottom="0.4724409448818898" header="0.5118110236220472" footer="0.4724409448818898"/>
  <pageSetup firstPageNumber="4" useFirstPageNumber="1" horizontalDpi="300" verticalDpi="300" orientation="portrait" paperSize="9" scale="95"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M287"/>
  <sheetViews>
    <sheetView tabSelected="1" view="pageBreakPreview" zoomScaleSheetLayoutView="100" zoomScalePageLayoutView="0" workbookViewId="0" topLeftCell="A130">
      <selection activeCell="B155" sqref="B155"/>
    </sheetView>
  </sheetViews>
  <sheetFormatPr defaultColWidth="9.140625" defaultRowHeight="12.75"/>
  <cols>
    <col min="1" max="1" width="3.421875" style="2" customWidth="1"/>
    <col min="2" max="3" width="4.00390625" style="2" customWidth="1"/>
    <col min="4" max="4" width="26.421875" style="2" customWidth="1"/>
    <col min="5" max="5" width="9.8515625" style="2" customWidth="1"/>
    <col min="6" max="6" width="12.00390625" style="2" customWidth="1"/>
    <col min="7" max="7" width="11.421875" style="2" customWidth="1"/>
    <col min="8" max="8" width="12.8515625" style="2" customWidth="1"/>
    <col min="9" max="9" width="15.28125" style="2" customWidth="1"/>
    <col min="10" max="16384" width="9.140625" style="2" customWidth="1"/>
  </cols>
  <sheetData>
    <row r="5" spans="1:5" ht="15.75">
      <c r="A5" s="27" t="s">
        <v>104</v>
      </c>
      <c r="B5" s="27"/>
      <c r="E5" s="1"/>
    </row>
    <row r="7" spans="1:5" ht="12.75">
      <c r="A7" s="1" t="s">
        <v>55</v>
      </c>
      <c r="E7" s="1"/>
    </row>
    <row r="8" spans="1:5" ht="12.75">
      <c r="A8" s="1" t="str">
        <f>Cashflow!A8</f>
        <v>For The Second Quarter Ended 31 March 2010</v>
      </c>
      <c r="E8" s="1"/>
    </row>
    <row r="9" ht="6.75" customHeight="1">
      <c r="E9" s="1"/>
    </row>
    <row r="10" spans="1:9" ht="12.75">
      <c r="A10" s="54"/>
      <c r="B10" s="54"/>
      <c r="C10" s="54"/>
      <c r="D10" s="54"/>
      <c r="E10" s="55"/>
      <c r="F10" s="54"/>
      <c r="G10" s="54"/>
      <c r="H10" s="54"/>
      <c r="I10" s="54"/>
    </row>
    <row r="11" spans="1:9" ht="14.25" customHeight="1">
      <c r="A11" s="86" t="s">
        <v>188</v>
      </c>
      <c r="B11" s="86"/>
      <c r="C11" s="86"/>
      <c r="D11" s="86"/>
      <c r="E11" s="56"/>
      <c r="F11" s="53"/>
      <c r="G11" s="53"/>
      <c r="H11" s="53"/>
      <c r="I11" s="53"/>
    </row>
    <row r="12" spans="1:9" ht="12.75">
      <c r="A12" s="13"/>
      <c r="B12" s="13"/>
      <c r="C12" s="13"/>
      <c r="D12" s="13"/>
      <c r="E12" s="20"/>
      <c r="F12" s="13"/>
      <c r="G12" s="30"/>
      <c r="H12" s="13"/>
      <c r="I12" s="30"/>
    </row>
    <row r="13" spans="1:9" ht="15.75" customHeight="1">
      <c r="A13" s="57" t="s">
        <v>105</v>
      </c>
      <c r="B13" s="20" t="s">
        <v>106</v>
      </c>
      <c r="C13" s="20"/>
      <c r="D13" s="20"/>
      <c r="E13" s="20"/>
      <c r="F13" s="13"/>
      <c r="G13" s="30"/>
      <c r="H13" s="13"/>
      <c r="I13" s="30"/>
    </row>
    <row r="14" spans="1:9" ht="3.75" customHeight="1" hidden="1">
      <c r="A14" s="57"/>
      <c r="B14" s="20"/>
      <c r="C14" s="20"/>
      <c r="D14" s="20"/>
      <c r="E14" s="20"/>
      <c r="F14" s="13"/>
      <c r="G14" s="30"/>
      <c r="H14" s="13"/>
      <c r="I14" s="30"/>
    </row>
    <row r="15" spans="1:9" s="29" customFormat="1" ht="12.75" customHeight="1">
      <c r="A15" s="37"/>
      <c r="B15" s="209" t="s">
        <v>242</v>
      </c>
      <c r="C15" s="209"/>
      <c r="D15" s="209"/>
      <c r="E15" s="209"/>
      <c r="F15" s="209"/>
      <c r="G15" s="209"/>
      <c r="H15" s="209"/>
      <c r="I15" s="209"/>
    </row>
    <row r="16" spans="1:9" s="29" customFormat="1" ht="12.75">
      <c r="A16" s="37"/>
      <c r="B16" s="209"/>
      <c r="C16" s="209"/>
      <c r="D16" s="209"/>
      <c r="E16" s="209"/>
      <c r="F16" s="209"/>
      <c r="G16" s="209"/>
      <c r="H16" s="209"/>
      <c r="I16" s="209"/>
    </row>
    <row r="17" spans="1:9" s="29" customFormat="1" ht="12.75">
      <c r="A17" s="37"/>
      <c r="B17" s="209"/>
      <c r="C17" s="209"/>
      <c r="D17" s="209"/>
      <c r="E17" s="209"/>
      <c r="F17" s="209"/>
      <c r="G17" s="209"/>
      <c r="H17" s="209"/>
      <c r="I17" s="209"/>
    </row>
    <row r="18" spans="1:9" s="29" customFormat="1" ht="12.75">
      <c r="A18" s="37"/>
      <c r="B18" s="209"/>
      <c r="C18" s="209"/>
      <c r="D18" s="209"/>
      <c r="E18" s="209"/>
      <c r="F18" s="209"/>
      <c r="G18" s="209"/>
      <c r="H18" s="209"/>
      <c r="I18" s="209"/>
    </row>
    <row r="19" spans="1:9" s="29" customFormat="1" ht="12.75">
      <c r="A19" s="37"/>
      <c r="B19" s="209"/>
      <c r="C19" s="209"/>
      <c r="D19" s="209"/>
      <c r="E19" s="209"/>
      <c r="F19" s="209"/>
      <c r="G19" s="209"/>
      <c r="H19" s="209"/>
      <c r="I19" s="209"/>
    </row>
    <row r="20" spans="1:9" s="29" customFormat="1" ht="12.75">
      <c r="A20" s="37"/>
      <c r="B20" s="209"/>
      <c r="C20" s="209"/>
      <c r="D20" s="209"/>
      <c r="E20" s="209"/>
      <c r="F20" s="209"/>
      <c r="G20" s="209"/>
      <c r="H20" s="209"/>
      <c r="I20" s="209"/>
    </row>
    <row r="21" spans="1:11" s="29" customFormat="1" ht="68.25" customHeight="1">
      <c r="A21" s="42"/>
      <c r="B21" s="209"/>
      <c r="C21" s="209"/>
      <c r="D21" s="209"/>
      <c r="E21" s="209"/>
      <c r="F21" s="209"/>
      <c r="G21" s="209"/>
      <c r="H21" s="209"/>
      <c r="I21" s="209"/>
      <c r="K21" s="29" t="s">
        <v>1</v>
      </c>
    </row>
    <row r="22" spans="1:9" ht="9.75" customHeight="1">
      <c r="A22" s="13"/>
      <c r="B22" s="89"/>
      <c r="C22" s="126"/>
      <c r="D22" s="42"/>
      <c r="E22" s="90"/>
      <c r="F22" s="91"/>
      <c r="G22" s="88"/>
      <c r="H22" s="87"/>
      <c r="I22" s="92"/>
    </row>
    <row r="23" spans="1:9" ht="12.75">
      <c r="A23" s="13"/>
      <c r="B23" s="13"/>
      <c r="C23" s="13"/>
      <c r="D23" s="13"/>
      <c r="E23" s="13"/>
      <c r="F23" s="13"/>
      <c r="G23" s="15"/>
      <c r="H23" s="15"/>
      <c r="I23" s="16"/>
    </row>
    <row r="24" spans="1:9" ht="12.75">
      <c r="A24" s="57" t="s">
        <v>107</v>
      </c>
      <c r="B24" s="40" t="s">
        <v>108</v>
      </c>
      <c r="C24" s="20"/>
      <c r="D24" s="20"/>
      <c r="E24" s="13"/>
      <c r="F24" s="13"/>
      <c r="G24" s="15"/>
      <c r="H24" s="15"/>
      <c r="I24" s="16"/>
    </row>
    <row r="25" spans="1:9" ht="12.75" customHeight="1">
      <c r="A25" s="13"/>
      <c r="B25" s="208" t="s">
        <v>233</v>
      </c>
      <c r="C25" s="208"/>
      <c r="D25" s="208"/>
      <c r="E25" s="208"/>
      <c r="F25" s="208"/>
      <c r="G25" s="208"/>
      <c r="H25" s="208"/>
      <c r="I25" s="208"/>
    </row>
    <row r="26" spans="1:9" ht="12.75">
      <c r="A26" s="13"/>
      <c r="B26" s="208"/>
      <c r="C26" s="208"/>
      <c r="D26" s="208"/>
      <c r="E26" s="208"/>
      <c r="F26" s="208"/>
      <c r="G26" s="208"/>
      <c r="H26" s="208"/>
      <c r="I26" s="208"/>
    </row>
    <row r="27" spans="1:9" ht="10.5" customHeight="1">
      <c r="A27" s="20"/>
      <c r="B27" s="20"/>
      <c r="C27" s="13"/>
      <c r="D27" s="13"/>
      <c r="E27" s="13"/>
      <c r="F27" s="13"/>
      <c r="G27" s="13"/>
      <c r="H27" s="13"/>
      <c r="I27" s="13"/>
    </row>
    <row r="28" spans="1:9" ht="12.75">
      <c r="A28" s="13"/>
      <c r="B28" s="20"/>
      <c r="C28" s="13"/>
      <c r="D28" s="13"/>
      <c r="E28" s="13"/>
      <c r="F28" s="13"/>
      <c r="G28" s="15"/>
      <c r="H28" s="15"/>
      <c r="I28" s="15"/>
    </row>
    <row r="29" spans="1:9" ht="12.75">
      <c r="A29" s="57" t="s">
        <v>109</v>
      </c>
      <c r="B29" s="40" t="s">
        <v>110</v>
      </c>
      <c r="C29" s="20"/>
      <c r="D29" s="20"/>
      <c r="E29" s="13"/>
      <c r="F29" s="13"/>
      <c r="G29" s="15"/>
      <c r="H29" s="15"/>
      <c r="I29" s="16"/>
    </row>
    <row r="30" spans="1:9" ht="12.75" customHeight="1">
      <c r="A30" s="13"/>
      <c r="B30" s="194" t="s">
        <v>56</v>
      </c>
      <c r="C30" s="194"/>
      <c r="D30" s="194"/>
      <c r="E30" s="194"/>
      <c r="F30" s="194"/>
      <c r="G30" s="194"/>
      <c r="H30" s="194"/>
      <c r="I30" s="194"/>
    </row>
    <row r="31" spans="1:9" ht="9" customHeight="1">
      <c r="A31" s="13"/>
      <c r="B31" s="31"/>
      <c r="C31" s="31"/>
      <c r="D31" s="31"/>
      <c r="E31" s="31"/>
      <c r="F31" s="31"/>
      <c r="G31" s="31"/>
      <c r="H31" s="31"/>
      <c r="I31" s="31"/>
    </row>
    <row r="32" spans="1:9" ht="12.75">
      <c r="A32" s="13"/>
      <c r="B32" s="13"/>
      <c r="C32" s="13"/>
      <c r="D32" s="13"/>
      <c r="E32" s="13"/>
      <c r="F32" s="13"/>
      <c r="G32" s="15"/>
      <c r="H32" s="15"/>
      <c r="I32" s="16"/>
    </row>
    <row r="33" spans="1:9" ht="12.75">
      <c r="A33" s="57" t="s">
        <v>111</v>
      </c>
      <c r="B33" s="20" t="s">
        <v>112</v>
      </c>
      <c r="C33" s="20"/>
      <c r="D33" s="20"/>
      <c r="E33" s="13"/>
      <c r="F33" s="13"/>
      <c r="G33" s="15"/>
      <c r="H33" s="15"/>
      <c r="I33" s="16"/>
    </row>
    <row r="34" spans="1:9" ht="12.75" customHeight="1">
      <c r="A34" s="13"/>
      <c r="B34" s="194" t="s">
        <v>86</v>
      </c>
      <c r="C34" s="194"/>
      <c r="D34" s="194"/>
      <c r="E34" s="194"/>
      <c r="F34" s="194"/>
      <c r="G34" s="194"/>
      <c r="H34" s="194"/>
      <c r="I34" s="194"/>
    </row>
    <row r="35" spans="1:9" ht="12.75">
      <c r="A35" s="13"/>
      <c r="B35" s="194"/>
      <c r="C35" s="194"/>
      <c r="D35" s="194"/>
      <c r="E35" s="194"/>
      <c r="F35" s="194"/>
      <c r="G35" s="194"/>
      <c r="H35" s="194"/>
      <c r="I35" s="194"/>
    </row>
    <row r="36" spans="1:9" ht="8.25" customHeight="1">
      <c r="A36" s="13"/>
      <c r="B36" s="31"/>
      <c r="C36" s="31"/>
      <c r="D36" s="31"/>
      <c r="E36" s="31"/>
      <c r="F36" s="31"/>
      <c r="G36" s="31"/>
      <c r="H36" s="31"/>
      <c r="I36" s="31"/>
    </row>
    <row r="37" spans="1:9" ht="12.75">
      <c r="A37" s="13"/>
      <c r="B37" s="31"/>
      <c r="C37" s="31"/>
      <c r="D37" s="31"/>
      <c r="E37" s="31"/>
      <c r="F37" s="31"/>
      <c r="G37" s="31"/>
      <c r="H37" s="31"/>
      <c r="I37" s="31"/>
    </row>
    <row r="38" spans="1:9" ht="12.75">
      <c r="A38" s="57" t="s">
        <v>113</v>
      </c>
      <c r="B38" s="20" t="s">
        <v>114</v>
      </c>
      <c r="D38" s="20"/>
      <c r="E38" s="13"/>
      <c r="F38" s="13"/>
      <c r="G38" s="15"/>
      <c r="H38" s="15"/>
      <c r="I38" s="16"/>
    </row>
    <row r="39" spans="1:9" ht="12.75" customHeight="1">
      <c r="A39" s="13"/>
      <c r="B39" s="194" t="s">
        <v>93</v>
      </c>
      <c r="C39" s="194"/>
      <c r="D39" s="194"/>
      <c r="E39" s="194"/>
      <c r="F39" s="194"/>
      <c r="G39" s="194"/>
      <c r="H39" s="194"/>
      <c r="I39" s="194"/>
    </row>
    <row r="40" spans="1:9" ht="5.25" customHeight="1">
      <c r="A40" s="20"/>
      <c r="B40" s="194"/>
      <c r="C40" s="194"/>
      <c r="D40" s="194"/>
      <c r="E40" s="194"/>
      <c r="F40" s="194"/>
      <c r="G40" s="194"/>
      <c r="H40" s="194"/>
      <c r="I40" s="194"/>
    </row>
    <row r="41" spans="1:9" ht="12.75">
      <c r="A41" s="13"/>
      <c r="B41" s="13"/>
      <c r="C41" s="13"/>
      <c r="D41" s="13"/>
      <c r="E41" s="13"/>
      <c r="F41" s="13"/>
      <c r="G41" s="15"/>
      <c r="H41" s="15"/>
      <c r="I41" s="16"/>
    </row>
    <row r="42" spans="1:9" ht="12.75">
      <c r="A42" s="57" t="s">
        <v>115</v>
      </c>
      <c r="B42" s="20" t="s">
        <v>57</v>
      </c>
      <c r="C42" s="20"/>
      <c r="D42" s="20"/>
      <c r="E42" s="13"/>
      <c r="F42" s="13"/>
      <c r="G42" s="16"/>
      <c r="H42" s="15"/>
      <c r="I42" s="16"/>
    </row>
    <row r="43" spans="1:9" ht="12.75">
      <c r="A43" s="13"/>
      <c r="B43" s="208" t="s">
        <v>213</v>
      </c>
      <c r="C43" s="208"/>
      <c r="D43" s="208"/>
      <c r="E43" s="208"/>
      <c r="F43" s="208"/>
      <c r="G43" s="208"/>
      <c r="H43" s="208"/>
      <c r="I43" s="208"/>
    </row>
    <row r="44" spans="1:9" ht="13.5" customHeight="1">
      <c r="A44" s="13"/>
      <c r="B44" s="208"/>
      <c r="C44" s="208"/>
      <c r="D44" s="208"/>
      <c r="E44" s="208"/>
      <c r="F44" s="208"/>
      <c r="G44" s="208"/>
      <c r="H44" s="208"/>
      <c r="I44" s="208"/>
    </row>
    <row r="45" spans="1:9" ht="9.75" customHeight="1">
      <c r="A45" s="13"/>
      <c r="B45" s="31"/>
      <c r="C45" s="31"/>
      <c r="D45" s="31"/>
      <c r="E45" s="31"/>
      <c r="F45" s="31"/>
      <c r="G45" s="31"/>
      <c r="H45" s="31"/>
      <c r="I45" s="31"/>
    </row>
    <row r="46" spans="1:9" ht="12.75">
      <c r="A46" s="13"/>
      <c r="B46" s="31"/>
      <c r="C46" s="31"/>
      <c r="D46" s="31"/>
      <c r="E46" s="31"/>
      <c r="F46" s="173"/>
      <c r="G46" s="31"/>
      <c r="H46" s="31"/>
      <c r="I46" s="31"/>
    </row>
    <row r="47" spans="1:9" ht="12.75">
      <c r="A47" s="57" t="s">
        <v>116</v>
      </c>
      <c r="B47" s="20" t="s">
        <v>58</v>
      </c>
      <c r="C47" s="20"/>
      <c r="D47" s="20"/>
      <c r="E47" s="13"/>
      <c r="F47" s="13"/>
      <c r="G47" s="15"/>
      <c r="H47" s="15"/>
      <c r="I47" s="15"/>
    </row>
    <row r="48" spans="1:9" ht="44.25" customHeight="1">
      <c r="A48" s="13"/>
      <c r="B48" s="209" t="s">
        <v>269</v>
      </c>
      <c r="C48" s="209"/>
      <c r="D48" s="209"/>
      <c r="E48" s="209"/>
      <c r="F48" s="209"/>
      <c r="G48" s="209"/>
      <c r="H48" s="209"/>
      <c r="I48" s="209"/>
    </row>
    <row r="49" spans="1:9" ht="12.75">
      <c r="A49" s="56" t="s">
        <v>189</v>
      </c>
      <c r="B49" s="53"/>
      <c r="C49" s="53"/>
      <c r="D49" s="53"/>
      <c r="E49" s="53"/>
      <c r="F49" s="53"/>
      <c r="G49" s="53"/>
      <c r="H49" s="53"/>
      <c r="I49" s="53"/>
    </row>
    <row r="50" spans="1:9" ht="12.75">
      <c r="A50" s="20"/>
      <c r="B50" s="13"/>
      <c r="C50" s="13"/>
      <c r="D50" s="13"/>
      <c r="E50" s="13"/>
      <c r="F50" s="13"/>
      <c r="G50" s="13"/>
      <c r="H50" s="13"/>
      <c r="I50" s="13"/>
    </row>
    <row r="51" spans="1:9" ht="12.75">
      <c r="A51" s="57" t="s">
        <v>117</v>
      </c>
      <c r="B51" s="20" t="s">
        <v>59</v>
      </c>
      <c r="C51" s="13"/>
      <c r="D51" s="13"/>
      <c r="E51" s="13"/>
      <c r="F51" s="13"/>
      <c r="G51" s="13"/>
      <c r="H51" s="13"/>
      <c r="I51" s="13"/>
    </row>
    <row r="52" spans="1:9" ht="12.75" customHeight="1">
      <c r="A52" s="13"/>
      <c r="B52" s="194" t="s">
        <v>118</v>
      </c>
      <c r="C52" s="194"/>
      <c r="D52" s="194"/>
      <c r="E52" s="194"/>
      <c r="F52" s="194"/>
      <c r="G52" s="194"/>
      <c r="H52" s="194"/>
      <c r="I52" s="194"/>
    </row>
    <row r="53" spans="1:9" ht="12.75">
      <c r="A53" s="13"/>
      <c r="B53" s="210"/>
      <c r="C53" s="210"/>
      <c r="D53" s="210"/>
      <c r="E53" s="210"/>
      <c r="F53" s="210"/>
      <c r="G53" s="210"/>
      <c r="H53" s="85" t="s">
        <v>250</v>
      </c>
      <c r="I53" s="85" t="str">
        <f>H53</f>
        <v>6 Months</v>
      </c>
    </row>
    <row r="54" spans="1:9" ht="12.75">
      <c r="A54" s="13"/>
      <c r="B54" s="79"/>
      <c r="C54" s="79"/>
      <c r="D54" s="79"/>
      <c r="E54" s="79"/>
      <c r="F54" s="79"/>
      <c r="G54" s="79"/>
      <c r="H54" s="93" t="s">
        <v>199</v>
      </c>
      <c r="I54" s="93" t="s">
        <v>200</v>
      </c>
    </row>
    <row r="55" spans="1:9" ht="12.75" customHeight="1">
      <c r="A55" s="13"/>
      <c r="C55" s="13"/>
      <c r="D55" s="13"/>
      <c r="E55" s="13"/>
      <c r="F55" s="13"/>
      <c r="G55" s="13"/>
      <c r="H55" s="96" t="s">
        <v>244</v>
      </c>
      <c r="I55" s="96" t="s">
        <v>245</v>
      </c>
    </row>
    <row r="56" spans="1:9" ht="12.75" customHeight="1">
      <c r="A56" s="13"/>
      <c r="B56" s="1" t="s">
        <v>119</v>
      </c>
      <c r="C56" s="13"/>
      <c r="D56" s="13"/>
      <c r="E56" s="13"/>
      <c r="F56" s="13"/>
      <c r="G56" s="13"/>
      <c r="H56" s="17" t="s">
        <v>14</v>
      </c>
      <c r="I56" s="17" t="s">
        <v>14</v>
      </c>
    </row>
    <row r="57" spans="2:8" ht="12.75">
      <c r="B57" s="58" t="s">
        <v>15</v>
      </c>
      <c r="E57" s="13"/>
      <c r="F57" s="13"/>
      <c r="G57" s="13"/>
      <c r="H57" s="38"/>
    </row>
    <row r="58" spans="2:8" ht="13.5">
      <c r="B58" s="59" t="s">
        <v>120</v>
      </c>
      <c r="E58" s="13"/>
      <c r="F58" s="13"/>
      <c r="G58" s="13"/>
      <c r="H58" s="21"/>
    </row>
    <row r="59" spans="2:9" ht="12.75">
      <c r="B59" s="2" t="s">
        <v>125</v>
      </c>
      <c r="E59" s="13"/>
      <c r="F59" s="13"/>
      <c r="H59" s="77">
        <v>11025</v>
      </c>
      <c r="I59" s="77">
        <v>8618</v>
      </c>
    </row>
    <row r="60" spans="2:9" ht="12.75">
      <c r="B60" s="2" t="s">
        <v>121</v>
      </c>
      <c r="E60" s="13"/>
      <c r="F60" s="13"/>
      <c r="G60" s="140"/>
      <c r="H60" s="77">
        <v>9710</v>
      </c>
      <c r="I60" s="77">
        <v>9665</v>
      </c>
    </row>
    <row r="61" spans="2:9" ht="12.75">
      <c r="B61" s="2" t="s">
        <v>122</v>
      </c>
      <c r="E61" s="13"/>
      <c r="F61" s="13"/>
      <c r="G61" s="127"/>
      <c r="H61" s="77">
        <v>5652</v>
      </c>
      <c r="I61" s="77">
        <v>7903</v>
      </c>
    </row>
    <row r="62" spans="2:9" ht="12.75">
      <c r="B62" s="2" t="s">
        <v>123</v>
      </c>
      <c r="E62" s="13"/>
      <c r="F62" s="13"/>
      <c r="H62" s="77">
        <v>5369</v>
      </c>
      <c r="I62" s="77">
        <v>5201</v>
      </c>
    </row>
    <row r="63" spans="2:9" ht="12.75">
      <c r="B63" s="2" t="s">
        <v>124</v>
      </c>
      <c r="E63" s="13"/>
      <c r="F63" s="13"/>
      <c r="G63" s="13"/>
      <c r="H63" s="77">
        <v>3570</v>
      </c>
      <c r="I63" s="77">
        <v>4212</v>
      </c>
    </row>
    <row r="64" spans="2:9" ht="12.75">
      <c r="B64" s="2" t="s">
        <v>126</v>
      </c>
      <c r="E64" s="13"/>
      <c r="F64" s="13"/>
      <c r="G64" s="13"/>
      <c r="H64" s="77">
        <v>2823</v>
      </c>
      <c r="I64" s="77">
        <v>2695</v>
      </c>
    </row>
    <row r="65" spans="2:9" ht="12.75">
      <c r="B65" s="2" t="s">
        <v>202</v>
      </c>
      <c r="E65" s="13"/>
      <c r="F65" s="13"/>
      <c r="G65" s="13"/>
      <c r="H65" s="25">
        <v>1240</v>
      </c>
      <c r="I65" s="25">
        <v>938</v>
      </c>
    </row>
    <row r="66" spans="5:9" ht="12.75">
      <c r="E66" s="13"/>
      <c r="F66" s="13"/>
      <c r="G66" s="13"/>
      <c r="H66" s="77">
        <f>SUM(H59:H65)</f>
        <v>39389</v>
      </c>
      <c r="I66" s="77">
        <f>SUM(I59:I65)</f>
        <v>39232</v>
      </c>
    </row>
    <row r="67" spans="5:9" ht="6" customHeight="1">
      <c r="E67" s="13"/>
      <c r="F67" s="13"/>
      <c r="G67" s="13"/>
      <c r="H67" s="77"/>
      <c r="I67" s="77"/>
    </row>
    <row r="68" spans="2:9" ht="13.5">
      <c r="B68" s="59" t="s">
        <v>127</v>
      </c>
      <c r="E68" s="13"/>
      <c r="F68" s="13"/>
      <c r="G68" s="13"/>
      <c r="H68" s="77">
        <v>3759</v>
      </c>
      <c r="I68" s="77">
        <v>3374</v>
      </c>
    </row>
    <row r="69" spans="5:9" ht="13.5" thickBot="1">
      <c r="E69" s="13"/>
      <c r="F69" s="13"/>
      <c r="G69" s="13"/>
      <c r="H69" s="151">
        <f>SUM(H66:H68)</f>
        <v>43148</v>
      </c>
      <c r="I69" s="151">
        <f>SUM(I66:I68)</f>
        <v>42606</v>
      </c>
    </row>
    <row r="70" spans="2:9" ht="12.75">
      <c r="B70" s="34" t="s">
        <v>128</v>
      </c>
      <c r="E70" s="13"/>
      <c r="F70" s="13"/>
      <c r="G70" s="13"/>
      <c r="H70" s="77"/>
      <c r="I70" s="77"/>
    </row>
    <row r="71" spans="2:9" s="29" customFormat="1" ht="13.5">
      <c r="B71" s="111" t="str">
        <f>B58</f>
        <v>Export Market</v>
      </c>
      <c r="E71" s="42"/>
      <c r="F71" s="42"/>
      <c r="G71" s="42"/>
      <c r="H71" s="77">
        <v>7542</v>
      </c>
      <c r="I71" s="77">
        <v>5567</v>
      </c>
    </row>
    <row r="72" spans="2:9" s="29" customFormat="1" ht="13.5">
      <c r="B72" s="111" t="str">
        <f>B68</f>
        <v>Local Market</v>
      </c>
      <c r="E72" s="42"/>
      <c r="F72" s="42"/>
      <c r="G72" s="42"/>
      <c r="H72" s="87">
        <v>720</v>
      </c>
      <c r="I72" s="87">
        <v>479</v>
      </c>
    </row>
    <row r="73" spans="2:9" s="29" customFormat="1" ht="13.5" thickBot="1">
      <c r="B73" s="29" t="s">
        <v>185</v>
      </c>
      <c r="E73" s="42"/>
      <c r="F73" s="42"/>
      <c r="G73" s="42"/>
      <c r="H73" s="152">
        <f>SUM(H71:H72)</f>
        <v>8262</v>
      </c>
      <c r="I73" s="152">
        <f>SUM(I71:I72)</f>
        <v>6046</v>
      </c>
    </row>
    <row r="74" spans="2:9" ht="13.5" customHeight="1">
      <c r="B74" s="64"/>
      <c r="C74" s="64"/>
      <c r="E74" s="13"/>
      <c r="F74" s="13"/>
      <c r="G74" s="13"/>
      <c r="H74" s="13"/>
      <c r="I74" s="60"/>
    </row>
    <row r="75" spans="2:9" ht="12.75" customHeight="1">
      <c r="B75" s="182" t="s">
        <v>193</v>
      </c>
      <c r="C75" s="182"/>
      <c r="D75" s="182"/>
      <c r="E75" s="182"/>
      <c r="F75" s="182"/>
      <c r="G75" s="182"/>
      <c r="H75" s="182"/>
      <c r="I75" s="182"/>
    </row>
    <row r="76" spans="2:9" ht="12.75">
      <c r="B76" s="182"/>
      <c r="C76" s="182"/>
      <c r="D76" s="182"/>
      <c r="E76" s="182"/>
      <c r="F76" s="182"/>
      <c r="G76" s="182"/>
      <c r="H76" s="182"/>
      <c r="I76" s="182"/>
    </row>
    <row r="77" spans="2:9" ht="12.75">
      <c r="B77" s="8"/>
      <c r="C77" s="8"/>
      <c r="D77" s="8"/>
      <c r="E77" s="8"/>
      <c r="F77" s="8"/>
      <c r="G77" s="8"/>
      <c r="H77" s="8"/>
      <c r="I77" s="8"/>
    </row>
    <row r="78" spans="1:9" ht="14.25" customHeight="1">
      <c r="A78" s="57" t="s">
        <v>129</v>
      </c>
      <c r="B78" s="20" t="s">
        <v>60</v>
      </c>
      <c r="C78" s="20"/>
      <c r="D78" s="20"/>
      <c r="E78" s="13"/>
      <c r="F78" s="13"/>
      <c r="G78" s="13"/>
      <c r="H78" s="13"/>
      <c r="I78" s="13"/>
    </row>
    <row r="79" spans="1:9" ht="12.75" customHeight="1">
      <c r="A79" s="13"/>
      <c r="B79" s="194" t="s">
        <v>170</v>
      </c>
      <c r="C79" s="194"/>
      <c r="D79" s="194"/>
      <c r="E79" s="194"/>
      <c r="F79" s="194"/>
      <c r="G79" s="194"/>
      <c r="H79" s="194"/>
      <c r="I79" s="194"/>
    </row>
    <row r="80" spans="1:9" ht="15" customHeight="1">
      <c r="A80" s="13"/>
      <c r="B80" s="194"/>
      <c r="C80" s="194"/>
      <c r="D80" s="194"/>
      <c r="E80" s="194"/>
      <c r="F80" s="194"/>
      <c r="G80" s="194"/>
      <c r="H80" s="194"/>
      <c r="I80" s="194"/>
    </row>
    <row r="81" spans="1:9" ht="1.5" customHeight="1" hidden="1">
      <c r="A81" s="13"/>
      <c r="B81" s="194"/>
      <c r="C81" s="194"/>
      <c r="D81" s="194"/>
      <c r="E81" s="194"/>
      <c r="F81" s="194"/>
      <c r="G81" s="194"/>
      <c r="H81" s="194"/>
      <c r="I81" s="194"/>
    </row>
    <row r="82" spans="1:9" ht="15.75" customHeight="1">
      <c r="A82" s="13"/>
      <c r="B82" s="31"/>
      <c r="C82" s="31"/>
      <c r="D82" s="31"/>
      <c r="E82" s="31"/>
      <c r="F82" s="31"/>
      <c r="G82" s="31"/>
      <c r="H82" s="31"/>
      <c r="I82" s="31"/>
    </row>
    <row r="83" spans="1:9" ht="12.75">
      <c r="A83" s="13"/>
      <c r="B83" s="31"/>
      <c r="C83" s="31"/>
      <c r="D83" s="31"/>
      <c r="E83" s="31"/>
      <c r="F83" s="31"/>
      <c r="G83" s="31"/>
      <c r="H83" s="31"/>
      <c r="I83" s="31"/>
    </row>
    <row r="84" spans="1:2" ht="12.75">
      <c r="A84" s="57" t="s">
        <v>130</v>
      </c>
      <c r="B84" s="20" t="s">
        <v>87</v>
      </c>
    </row>
    <row r="85" spans="2:9" ht="12.75" customHeight="1">
      <c r="B85" s="182" t="s">
        <v>197</v>
      </c>
      <c r="C85" s="182"/>
      <c r="D85" s="182"/>
      <c r="E85" s="182"/>
      <c r="F85" s="182"/>
      <c r="G85" s="182"/>
      <c r="H85" s="182"/>
      <c r="I85" s="182"/>
    </row>
    <row r="86" spans="2:9" ht="12.75">
      <c r="B86" s="182"/>
      <c r="C86" s="182"/>
      <c r="D86" s="182"/>
      <c r="E86" s="182"/>
      <c r="F86" s="182"/>
      <c r="G86" s="182"/>
      <c r="H86" s="182"/>
      <c r="I86" s="182"/>
    </row>
    <row r="87" spans="2:9" ht="12" customHeight="1">
      <c r="B87" s="182"/>
      <c r="C87" s="182"/>
      <c r="D87" s="182"/>
      <c r="E87" s="182"/>
      <c r="F87" s="182"/>
      <c r="G87" s="182"/>
      <c r="H87" s="182"/>
      <c r="I87" s="182"/>
    </row>
    <row r="88" spans="2:9" ht="14.25" customHeight="1">
      <c r="B88" s="8"/>
      <c r="C88" s="8"/>
      <c r="D88" s="8"/>
      <c r="E88" s="8"/>
      <c r="F88" s="8"/>
      <c r="G88" s="8"/>
      <c r="H88" s="8"/>
      <c r="I88" s="8"/>
    </row>
    <row r="89" ht="12.75" customHeight="1"/>
    <row r="90" spans="1:2" ht="12.75">
      <c r="A90" s="57" t="s">
        <v>131</v>
      </c>
      <c r="B90" s="20" t="s">
        <v>61</v>
      </c>
    </row>
    <row r="91" spans="2:9" ht="14.25" customHeight="1">
      <c r="B91" s="182" t="s">
        <v>171</v>
      </c>
      <c r="C91" s="182"/>
      <c r="D91" s="182"/>
      <c r="E91" s="182"/>
      <c r="F91" s="182"/>
      <c r="G91" s="182"/>
      <c r="H91" s="182"/>
      <c r="I91" s="182"/>
    </row>
    <row r="92" spans="1:9" ht="15" customHeight="1">
      <c r="A92" s="20"/>
      <c r="B92" s="20"/>
      <c r="C92" s="13"/>
      <c r="D92" s="13"/>
      <c r="E92" s="13"/>
      <c r="F92" s="13"/>
      <c r="G92" s="13"/>
      <c r="H92" s="13"/>
      <c r="I92" s="69"/>
    </row>
    <row r="93" spans="1:9" ht="12.75">
      <c r="A93" s="13"/>
      <c r="B93" s="74"/>
      <c r="C93" s="13"/>
      <c r="D93" s="13"/>
      <c r="E93" s="13"/>
      <c r="F93" s="13"/>
      <c r="G93" s="13"/>
      <c r="H93" s="13"/>
      <c r="I93" s="69"/>
    </row>
    <row r="94" spans="1:9" ht="12.75">
      <c r="A94" s="57" t="s">
        <v>132</v>
      </c>
      <c r="B94" s="20" t="s">
        <v>62</v>
      </c>
      <c r="I94" s="52"/>
    </row>
    <row r="95" spans="2:9" ht="12.75" customHeight="1">
      <c r="B95" s="177" t="s">
        <v>254</v>
      </c>
      <c r="C95" s="177"/>
      <c r="D95" s="177"/>
      <c r="E95" s="177"/>
      <c r="F95" s="177"/>
      <c r="G95" s="177"/>
      <c r="H95" s="177"/>
      <c r="I95" s="177"/>
    </row>
    <row r="96" spans="2:9" ht="12.75">
      <c r="B96" s="177"/>
      <c r="C96" s="177"/>
      <c r="D96" s="177"/>
      <c r="E96" s="177"/>
      <c r="F96" s="177"/>
      <c r="G96" s="177"/>
      <c r="H96" s="177"/>
      <c r="I96" s="177"/>
    </row>
    <row r="97" spans="2:9" ht="12.75">
      <c r="B97" s="177"/>
      <c r="C97" s="177"/>
      <c r="D97" s="177"/>
      <c r="E97" s="177"/>
      <c r="F97" s="177"/>
      <c r="G97" s="177"/>
      <c r="H97" s="177"/>
      <c r="I97" s="177"/>
    </row>
    <row r="98" ht="15" customHeight="1"/>
    <row r="100" spans="1:9" ht="12.75">
      <c r="A100" s="61" t="s">
        <v>133</v>
      </c>
      <c r="B100" s="37" t="s">
        <v>63</v>
      </c>
      <c r="C100" s="29"/>
      <c r="D100" s="29"/>
      <c r="E100" s="29"/>
      <c r="F100" s="29"/>
      <c r="G100" s="29"/>
      <c r="H100" s="29"/>
      <c r="I100" s="29"/>
    </row>
    <row r="101" spans="1:9" ht="12.75" customHeight="1">
      <c r="A101" s="29"/>
      <c r="B101" s="187" t="s">
        <v>255</v>
      </c>
      <c r="C101" s="187"/>
      <c r="D101" s="187"/>
      <c r="E101" s="187"/>
      <c r="F101" s="187"/>
      <c r="G101" s="187"/>
      <c r="H101" s="187"/>
      <c r="I101" s="187"/>
    </row>
    <row r="102" spans="1:9" ht="14.25" customHeight="1">
      <c r="A102" s="29"/>
      <c r="B102" s="187"/>
      <c r="C102" s="187"/>
      <c r="D102" s="187"/>
      <c r="E102" s="187"/>
      <c r="F102" s="187"/>
      <c r="G102" s="187"/>
      <c r="H102" s="187"/>
      <c r="I102" s="187"/>
    </row>
    <row r="103" spans="1:11" s="13" customFormat="1" ht="12.75">
      <c r="A103" s="20"/>
      <c r="J103" s="31"/>
      <c r="K103" s="31"/>
    </row>
    <row r="104" spans="2:11" ht="12.75">
      <c r="B104" s="8"/>
      <c r="C104" s="8"/>
      <c r="D104" s="8"/>
      <c r="E104" s="8"/>
      <c r="F104" s="8"/>
      <c r="G104" s="8"/>
      <c r="H104" s="8"/>
      <c r="I104" s="8"/>
      <c r="J104" s="8"/>
      <c r="K104" s="8"/>
    </row>
    <row r="105" spans="1:7" ht="12.75">
      <c r="A105" s="61" t="s">
        <v>134</v>
      </c>
      <c r="B105" s="37" t="s">
        <v>64</v>
      </c>
      <c r="C105" s="29"/>
      <c r="D105" s="29"/>
      <c r="E105" s="29"/>
      <c r="F105" s="29"/>
      <c r="G105" s="29"/>
    </row>
    <row r="106" spans="1:9" ht="12.75">
      <c r="A106" s="37"/>
      <c r="B106" s="37"/>
      <c r="C106" s="29"/>
      <c r="D106" s="29"/>
      <c r="E106" s="29"/>
      <c r="F106" s="29"/>
      <c r="G106" s="29"/>
      <c r="H106" s="93" t="s">
        <v>8</v>
      </c>
      <c r="I106" s="93" t="s">
        <v>8</v>
      </c>
    </row>
    <row r="107" spans="1:9" ht="12.75">
      <c r="A107" s="37"/>
      <c r="B107" s="37"/>
      <c r="C107" s="29"/>
      <c r="D107" s="29"/>
      <c r="E107" s="29"/>
      <c r="F107" s="29"/>
      <c r="G107" s="29"/>
      <c r="H107" s="94" t="str">
        <f>H55</f>
        <v>31 Mar 2010</v>
      </c>
      <c r="I107" s="116" t="s">
        <v>245</v>
      </c>
    </row>
    <row r="108" spans="1:9" ht="12.75">
      <c r="A108" s="37"/>
      <c r="B108" s="37"/>
      <c r="C108" s="29"/>
      <c r="D108" s="29"/>
      <c r="E108" s="29"/>
      <c r="F108" s="29"/>
      <c r="G108" s="29"/>
      <c r="H108" s="17" t="s">
        <v>14</v>
      </c>
      <c r="I108" s="17" t="s">
        <v>14</v>
      </c>
    </row>
    <row r="109" spans="1:9" ht="12.75">
      <c r="A109" s="37"/>
      <c r="B109" s="37"/>
      <c r="C109" s="29"/>
      <c r="D109" s="29"/>
      <c r="E109" s="29"/>
      <c r="F109" s="29"/>
      <c r="G109" s="29"/>
      <c r="H109" s="49"/>
      <c r="I109" s="49"/>
    </row>
    <row r="110" spans="1:9" ht="12.75">
      <c r="A110" s="29"/>
      <c r="B110" s="29" t="s">
        <v>179</v>
      </c>
      <c r="C110" s="29"/>
      <c r="D110" s="29"/>
      <c r="E110" s="29"/>
      <c r="F110" s="29"/>
      <c r="G110" s="29"/>
      <c r="H110" s="77">
        <v>34652</v>
      </c>
      <c r="I110" s="77">
        <v>27449</v>
      </c>
    </row>
    <row r="111" spans="1:9" ht="12.75">
      <c r="A111" s="29"/>
      <c r="B111" s="29" t="s">
        <v>181</v>
      </c>
      <c r="C111" s="29"/>
      <c r="D111" s="29"/>
      <c r="E111" s="29"/>
      <c r="F111" s="29"/>
      <c r="G111" s="29"/>
      <c r="H111" s="22">
        <v>7677</v>
      </c>
      <c r="I111" s="22">
        <v>4460</v>
      </c>
    </row>
    <row r="112" spans="1:9" ht="13.5" thickBot="1">
      <c r="A112" s="29"/>
      <c r="B112" s="29"/>
      <c r="C112" s="29"/>
      <c r="D112" s="29"/>
      <c r="E112" s="29"/>
      <c r="F112" s="29"/>
      <c r="G112" s="29"/>
      <c r="H112" s="48">
        <f>SUM(H110:H111)</f>
        <v>42329</v>
      </c>
      <c r="I112" s="48">
        <f>SUM(I110:I111)</f>
        <v>31909</v>
      </c>
    </row>
    <row r="113" spans="1:9" ht="12.75" customHeight="1">
      <c r="A113" s="20" t="s">
        <v>65</v>
      </c>
      <c r="B113" s="188" t="s">
        <v>66</v>
      </c>
      <c r="C113" s="188"/>
      <c r="D113" s="188"/>
      <c r="E113" s="188"/>
      <c r="F113" s="188"/>
      <c r="G113" s="188"/>
      <c r="H113" s="188"/>
      <c r="I113" s="188"/>
    </row>
    <row r="114" spans="1:9" ht="12.75">
      <c r="A114" s="56"/>
      <c r="B114" s="189"/>
      <c r="C114" s="189"/>
      <c r="D114" s="189"/>
      <c r="E114" s="189"/>
      <c r="F114" s="189"/>
      <c r="G114" s="189"/>
      <c r="H114" s="189"/>
      <c r="I114" s="189"/>
    </row>
    <row r="115" ht="9.75" customHeight="1"/>
    <row r="116" spans="1:9" s="100" customFormat="1" ht="12.75">
      <c r="A116" s="61" t="s">
        <v>105</v>
      </c>
      <c r="B116" s="37" t="s">
        <v>67</v>
      </c>
      <c r="C116" s="29"/>
      <c r="D116" s="29"/>
      <c r="E116" s="29"/>
      <c r="F116" s="29"/>
      <c r="G116" s="29"/>
      <c r="H116" s="29"/>
      <c r="I116" s="29"/>
    </row>
    <row r="117" spans="1:9" s="100" customFormat="1" ht="13.5" customHeight="1">
      <c r="A117" s="29"/>
      <c r="B117" s="112"/>
      <c r="C117" s="128"/>
      <c r="D117" s="129"/>
      <c r="E117" s="128"/>
      <c r="F117" s="113"/>
      <c r="G117" s="114" t="s">
        <v>172</v>
      </c>
      <c r="H117" s="162"/>
      <c r="I117" s="163"/>
    </row>
    <row r="118" spans="1:9" s="100" customFormat="1" ht="13.5" customHeight="1">
      <c r="A118" s="29"/>
      <c r="B118" s="112"/>
      <c r="C118" s="128"/>
      <c r="D118" s="129"/>
      <c r="E118" s="128"/>
      <c r="F118" s="114" t="s">
        <v>13</v>
      </c>
      <c r="G118" s="114" t="s">
        <v>174</v>
      </c>
      <c r="H118" s="162"/>
      <c r="I118" s="163"/>
    </row>
    <row r="119" spans="1:9" s="100" customFormat="1" ht="13.5" customHeight="1">
      <c r="A119" s="29"/>
      <c r="B119" s="112"/>
      <c r="C119" s="128"/>
      <c r="D119" s="129"/>
      <c r="E119" s="128"/>
      <c r="F119" s="114" t="s">
        <v>103</v>
      </c>
      <c r="G119" s="115" t="s">
        <v>173</v>
      </c>
      <c r="H119" s="162"/>
      <c r="I119" s="163"/>
    </row>
    <row r="120" spans="1:9" s="100" customFormat="1" ht="13.5" customHeight="1">
      <c r="A120" s="29"/>
      <c r="B120" s="112"/>
      <c r="C120" s="128"/>
      <c r="D120" s="129"/>
      <c r="E120" s="128"/>
      <c r="F120" s="169" t="str">
        <f>H107</f>
        <v>31 Mar 2010</v>
      </c>
      <c r="G120" s="169" t="str">
        <f>I55</f>
        <v>31 Mar 2009</v>
      </c>
      <c r="H120" s="202" t="s">
        <v>0</v>
      </c>
      <c r="I120" s="203"/>
    </row>
    <row r="121" spans="1:9" s="100" customFormat="1" ht="13.5" customHeight="1">
      <c r="A121" s="29"/>
      <c r="B121" s="112"/>
      <c r="C121" s="128"/>
      <c r="D121" s="129"/>
      <c r="E121" s="130"/>
      <c r="F121" s="116" t="s">
        <v>14</v>
      </c>
      <c r="G121" s="116" t="s">
        <v>14</v>
      </c>
      <c r="H121" s="115" t="s">
        <v>14</v>
      </c>
      <c r="I121" s="164" t="s">
        <v>10</v>
      </c>
    </row>
    <row r="122" spans="1:9" s="100" customFormat="1" ht="13.5" customHeight="1">
      <c r="A122" s="29"/>
      <c r="B122" s="112" t="s">
        <v>15</v>
      </c>
      <c r="C122" s="128"/>
      <c r="D122" s="129"/>
      <c r="E122" s="130"/>
      <c r="F122" s="16">
        <f>'IS'!D18</f>
        <v>22810</v>
      </c>
      <c r="G122" s="16">
        <v>16124</v>
      </c>
      <c r="H122" s="165">
        <f>F122-G122</f>
        <v>6686</v>
      </c>
      <c r="I122" s="161">
        <f>(F122-G122)/G122*100</f>
        <v>41.466137434879684</v>
      </c>
    </row>
    <row r="123" spans="1:9" s="100" customFormat="1" ht="8.25" customHeight="1">
      <c r="A123" s="29"/>
      <c r="B123" s="112"/>
      <c r="C123" s="128"/>
      <c r="D123" s="129"/>
      <c r="E123" s="130"/>
      <c r="F123" s="116"/>
      <c r="G123" s="116"/>
      <c r="H123" s="165"/>
      <c r="I123" s="161"/>
    </row>
    <row r="124" spans="1:9" s="100" customFormat="1" ht="13.5" customHeight="1">
      <c r="A124" s="29"/>
      <c r="B124" s="112" t="s">
        <v>21</v>
      </c>
      <c r="C124" s="128"/>
      <c r="D124" s="129"/>
      <c r="E124" s="130"/>
      <c r="F124" s="10">
        <f>'IS'!D32</f>
        <v>3453</v>
      </c>
      <c r="G124" s="10">
        <v>2162</v>
      </c>
      <c r="H124" s="165">
        <f>F124-G124</f>
        <v>1291</v>
      </c>
      <c r="I124" s="161">
        <f>(F124-G124)/G124*100</f>
        <v>59.713228492136906</v>
      </c>
    </row>
    <row r="125" spans="1:9" s="100" customFormat="1" ht="13.5" customHeight="1">
      <c r="A125" s="29"/>
      <c r="B125" s="112"/>
      <c r="C125" s="128"/>
      <c r="D125" s="129"/>
      <c r="E125" s="128"/>
      <c r="F125" s="128"/>
      <c r="G125" s="128"/>
      <c r="H125" s="28"/>
      <c r="I125" s="118"/>
    </row>
    <row r="126" spans="1:12" s="100" customFormat="1" ht="13.5" customHeight="1">
      <c r="A126" s="29"/>
      <c r="B126" s="187" t="s">
        <v>266</v>
      </c>
      <c r="C126" s="187"/>
      <c r="D126" s="187"/>
      <c r="E126" s="187"/>
      <c r="F126" s="187"/>
      <c r="G126" s="187"/>
      <c r="H126" s="187"/>
      <c r="I126" s="187"/>
      <c r="K126" s="104"/>
      <c r="L126" s="105"/>
    </row>
    <row r="127" spans="1:12" s="100" customFormat="1" ht="13.5" customHeight="1">
      <c r="A127" s="29"/>
      <c r="B127" s="187"/>
      <c r="C127" s="187"/>
      <c r="D127" s="187"/>
      <c r="E127" s="187"/>
      <c r="F127" s="187"/>
      <c r="G127" s="187"/>
      <c r="H127" s="187"/>
      <c r="I127" s="187"/>
      <c r="K127" s="102"/>
      <c r="L127" s="131"/>
    </row>
    <row r="128" spans="1:12" s="100" customFormat="1" ht="12" customHeight="1">
      <c r="A128" s="29"/>
      <c r="B128" s="187"/>
      <c r="C128" s="187"/>
      <c r="D128" s="187"/>
      <c r="E128" s="187"/>
      <c r="F128" s="187"/>
      <c r="G128" s="187"/>
      <c r="H128" s="187"/>
      <c r="I128" s="187"/>
      <c r="K128" s="102"/>
      <c r="L128" s="131"/>
    </row>
    <row r="129" spans="1:12" s="100" customFormat="1" ht="0.75" customHeight="1" hidden="1">
      <c r="A129" s="29"/>
      <c r="B129" s="187"/>
      <c r="C129" s="187"/>
      <c r="D129" s="187"/>
      <c r="E129" s="187"/>
      <c r="F129" s="187"/>
      <c r="G129" s="187"/>
      <c r="H129" s="187"/>
      <c r="I129" s="187"/>
      <c r="K129" s="102"/>
      <c r="L129" s="131"/>
    </row>
    <row r="130" spans="4:12" s="29" customFormat="1" ht="13.5" customHeight="1">
      <c r="D130" s="129"/>
      <c r="E130" s="128"/>
      <c r="F130" s="128"/>
      <c r="G130" s="128"/>
      <c r="H130" s="128"/>
      <c r="I130" s="128"/>
      <c r="K130" s="112"/>
      <c r="L130" s="128"/>
    </row>
    <row r="131" spans="2:12" s="29" customFormat="1" ht="13.5" customHeight="1">
      <c r="B131" s="187" t="s">
        <v>270</v>
      </c>
      <c r="C131" s="187"/>
      <c r="D131" s="187"/>
      <c r="E131" s="187"/>
      <c r="F131" s="187"/>
      <c r="G131" s="187"/>
      <c r="H131" s="187"/>
      <c r="I131" s="187"/>
      <c r="K131" s="112"/>
      <c r="L131" s="128"/>
    </row>
    <row r="132" spans="2:12" s="29" customFormat="1" ht="13.5" customHeight="1">
      <c r="B132" s="187"/>
      <c r="C132" s="187"/>
      <c r="D132" s="187"/>
      <c r="E132" s="187"/>
      <c r="F132" s="187"/>
      <c r="G132" s="187"/>
      <c r="H132" s="187"/>
      <c r="I132" s="187"/>
      <c r="K132" s="119"/>
      <c r="L132" s="119"/>
    </row>
    <row r="133" spans="2:12" s="29" customFormat="1" ht="26.25" customHeight="1">
      <c r="B133" s="187"/>
      <c r="C133" s="187"/>
      <c r="D133" s="187"/>
      <c r="E133" s="187"/>
      <c r="F133" s="187"/>
      <c r="G133" s="187"/>
      <c r="H133" s="187"/>
      <c r="I133" s="187"/>
      <c r="K133" s="112"/>
      <c r="L133" s="128"/>
    </row>
    <row r="134" spans="2:12" s="29" customFormat="1" ht="27.75" customHeight="1">
      <c r="B134" s="119" t="s">
        <v>215</v>
      </c>
      <c r="C134" s="183" t="s">
        <v>271</v>
      </c>
      <c r="D134" s="184"/>
      <c r="E134" s="184"/>
      <c r="F134" s="184"/>
      <c r="G134" s="184"/>
      <c r="H134" s="184"/>
      <c r="I134" s="184"/>
      <c r="K134" s="112"/>
      <c r="L134" s="128"/>
    </row>
    <row r="135" spans="2:12" s="29" customFormat="1" ht="15.75" customHeight="1">
      <c r="B135" s="119" t="s">
        <v>216</v>
      </c>
      <c r="C135" s="185" t="s">
        <v>275</v>
      </c>
      <c r="D135" s="186"/>
      <c r="E135" s="186"/>
      <c r="F135" s="186"/>
      <c r="G135" s="186"/>
      <c r="H135" s="186"/>
      <c r="I135" s="186"/>
      <c r="K135" s="112"/>
      <c r="L135" s="128"/>
    </row>
    <row r="136" s="29" customFormat="1" ht="13.5" customHeight="1">
      <c r="B136" s="119"/>
    </row>
    <row r="137" spans="2:9" s="29" customFormat="1" ht="24.75" customHeight="1">
      <c r="B137" s="187" t="s">
        <v>274</v>
      </c>
      <c r="C137" s="187"/>
      <c r="D137" s="187"/>
      <c r="E137" s="187"/>
      <c r="F137" s="187"/>
      <c r="G137" s="187"/>
      <c r="H137" s="187"/>
      <c r="I137" s="187"/>
    </row>
    <row r="138" spans="3:9" ht="11.25" customHeight="1">
      <c r="C138" s="38"/>
      <c r="D138" s="132"/>
      <c r="E138" s="38"/>
      <c r="F138" s="38"/>
      <c r="G138" s="38"/>
      <c r="H138" s="38"/>
      <c r="I138" s="38"/>
    </row>
    <row r="139" spans="2:9" ht="12.75" customHeight="1">
      <c r="B139" s="128"/>
      <c r="C139" s="38"/>
      <c r="D139" s="132"/>
      <c r="E139" s="38"/>
      <c r="F139" s="38"/>
      <c r="G139" s="38"/>
      <c r="H139" s="38"/>
      <c r="I139" s="38"/>
    </row>
    <row r="140" spans="1:2" s="29" customFormat="1" ht="12.75">
      <c r="A140" s="63" t="s">
        <v>107</v>
      </c>
      <c r="B140" s="41" t="s">
        <v>68</v>
      </c>
    </row>
    <row r="141" spans="6:7" s="29" customFormat="1" ht="12.75" customHeight="1">
      <c r="F141" s="117" t="s">
        <v>13</v>
      </c>
      <c r="G141" s="85" t="s">
        <v>9</v>
      </c>
    </row>
    <row r="142" spans="2:9" s="29" customFormat="1" ht="13.5" customHeight="1">
      <c r="B142" s="78"/>
      <c r="C142" s="78"/>
      <c r="D142" s="78"/>
      <c r="E142" s="78"/>
      <c r="F142" s="117" t="s">
        <v>103</v>
      </c>
      <c r="G142" s="85" t="s">
        <v>103</v>
      </c>
      <c r="I142" s="78"/>
    </row>
    <row r="143" spans="2:9" s="29" customFormat="1" ht="13.5" customHeight="1">
      <c r="B143" s="78"/>
      <c r="C143" s="78"/>
      <c r="D143" s="78"/>
      <c r="E143" s="78"/>
      <c r="F143" s="169" t="str">
        <f>F120</f>
        <v>31 Mar 2010</v>
      </c>
      <c r="G143" s="116" t="s">
        <v>234</v>
      </c>
      <c r="H143" s="190" t="s">
        <v>0</v>
      </c>
      <c r="I143" s="191"/>
    </row>
    <row r="144" spans="2:9" s="29" customFormat="1" ht="13.5" customHeight="1">
      <c r="B144" s="78"/>
      <c r="C144" s="78"/>
      <c r="D144" s="78"/>
      <c r="E144" s="78"/>
      <c r="F144" s="117" t="s">
        <v>14</v>
      </c>
      <c r="G144" s="117" t="s">
        <v>14</v>
      </c>
      <c r="H144" s="115" t="s">
        <v>14</v>
      </c>
      <c r="I144" s="117" t="s">
        <v>10</v>
      </c>
    </row>
    <row r="145" spans="2:9" s="29" customFormat="1" ht="6.75" customHeight="1">
      <c r="B145" s="78"/>
      <c r="C145" s="78"/>
      <c r="D145" s="78"/>
      <c r="E145" s="78"/>
      <c r="F145" s="117"/>
      <c r="G145" s="117"/>
      <c r="I145" s="117"/>
    </row>
    <row r="146" spans="2:9" s="29" customFormat="1" ht="14.25" customHeight="1">
      <c r="B146" s="187" t="s">
        <v>15</v>
      </c>
      <c r="C146" s="187"/>
      <c r="D146" s="187"/>
      <c r="E146" s="78"/>
      <c r="F146" s="16">
        <f>F122</f>
        <v>22810</v>
      </c>
      <c r="G146" s="16">
        <v>20337</v>
      </c>
      <c r="H146" s="165">
        <f>F146-G146</f>
        <v>2473</v>
      </c>
      <c r="I146" s="118">
        <f>(F146-G146)/G146*100</f>
        <v>12.16010227663864</v>
      </c>
    </row>
    <row r="147" spans="2:9" s="29" customFormat="1" ht="15" customHeight="1">
      <c r="B147" s="187" t="s">
        <v>21</v>
      </c>
      <c r="C147" s="187"/>
      <c r="D147" s="187"/>
      <c r="E147" s="78"/>
      <c r="F147" s="148">
        <f>F124</f>
        <v>3453</v>
      </c>
      <c r="G147" s="148">
        <v>4809</v>
      </c>
      <c r="H147" s="165">
        <f>F147-G147</f>
        <v>-1356</v>
      </c>
      <c r="I147" s="118">
        <f>(F147-G147)/G147*100</f>
        <v>-28.197130380536496</v>
      </c>
    </row>
    <row r="148" spans="2:9" s="29" customFormat="1" ht="12" customHeight="1">
      <c r="B148" s="106"/>
      <c r="C148" s="106"/>
      <c r="D148" s="106"/>
      <c r="E148" s="78"/>
      <c r="F148" s="78"/>
      <c r="G148" s="10"/>
      <c r="H148" s="124"/>
      <c r="I148" s="125"/>
    </row>
    <row r="149" spans="2:9" s="29" customFormat="1" ht="42" customHeight="1">
      <c r="B149" s="177" t="s">
        <v>267</v>
      </c>
      <c r="C149" s="177"/>
      <c r="D149" s="177"/>
      <c r="E149" s="177"/>
      <c r="F149" s="177"/>
      <c r="G149" s="177"/>
      <c r="H149" s="177"/>
      <c r="I149" s="177"/>
    </row>
    <row r="150" spans="2:9" s="29" customFormat="1" ht="28.5" customHeight="1">
      <c r="B150" s="78" t="s">
        <v>215</v>
      </c>
      <c r="C150" s="187" t="s">
        <v>272</v>
      </c>
      <c r="D150" s="187"/>
      <c r="E150" s="187"/>
      <c r="F150" s="187"/>
      <c r="G150" s="187"/>
      <c r="H150" s="187"/>
      <c r="I150" s="187"/>
    </row>
    <row r="151" spans="2:9" s="29" customFormat="1" ht="15.75" customHeight="1">
      <c r="B151" s="78" t="s">
        <v>216</v>
      </c>
      <c r="C151" s="187" t="s">
        <v>273</v>
      </c>
      <c r="D151" s="187"/>
      <c r="E151" s="187"/>
      <c r="F151" s="187"/>
      <c r="G151" s="187"/>
      <c r="H151" s="187"/>
      <c r="I151" s="187"/>
    </row>
    <row r="152" spans="2:9" s="29" customFormat="1" ht="15.75" customHeight="1">
      <c r="B152" s="78" t="s">
        <v>236</v>
      </c>
      <c r="C152" s="187" t="s">
        <v>268</v>
      </c>
      <c r="D152" s="187"/>
      <c r="E152" s="187"/>
      <c r="F152" s="187"/>
      <c r="G152" s="187"/>
      <c r="H152" s="187"/>
      <c r="I152" s="187"/>
    </row>
    <row r="153" spans="2:9" s="29" customFormat="1" ht="15.75" customHeight="1">
      <c r="B153" s="78"/>
      <c r="C153" s="106"/>
      <c r="D153" s="106"/>
      <c r="E153" s="106"/>
      <c r="F153" s="106"/>
      <c r="G153" s="106"/>
      <c r="H153" s="106"/>
      <c r="I153" s="106"/>
    </row>
    <row r="154" spans="2:9" s="29" customFormat="1" ht="27" customHeight="1">
      <c r="B154" s="187" t="s">
        <v>277</v>
      </c>
      <c r="C154" s="187"/>
      <c r="D154" s="187"/>
      <c r="E154" s="187"/>
      <c r="F154" s="187"/>
      <c r="G154" s="187"/>
      <c r="H154" s="187"/>
      <c r="I154" s="187"/>
    </row>
    <row r="155" spans="2:9" s="29" customFormat="1" ht="12.75" customHeight="1">
      <c r="B155" s="119"/>
      <c r="C155" s="192"/>
      <c r="D155" s="193"/>
      <c r="E155" s="193"/>
      <c r="F155" s="193"/>
      <c r="G155" s="193"/>
      <c r="H155" s="193"/>
      <c r="I155" s="193"/>
    </row>
    <row r="156" spans="1:9" s="29" customFormat="1" ht="12.75" customHeight="1">
      <c r="A156" s="20" t="s">
        <v>65</v>
      </c>
      <c r="B156" s="188" t="s">
        <v>75</v>
      </c>
      <c r="C156" s="188"/>
      <c r="D156" s="188"/>
      <c r="E156" s="188"/>
      <c r="F156" s="188"/>
      <c r="G156" s="188"/>
      <c r="H156" s="188"/>
      <c r="I156" s="188"/>
    </row>
    <row r="157" spans="1:9" s="29" customFormat="1" ht="12.75">
      <c r="A157" s="56"/>
      <c r="B157" s="189"/>
      <c r="C157" s="189"/>
      <c r="D157" s="189"/>
      <c r="E157" s="189"/>
      <c r="F157" s="189"/>
      <c r="G157" s="189"/>
      <c r="H157" s="189"/>
      <c r="I157" s="189"/>
    </row>
    <row r="159" spans="1:2" ht="15.75" customHeight="1">
      <c r="A159" s="62" t="s">
        <v>109</v>
      </c>
      <c r="B159" s="1" t="s">
        <v>69</v>
      </c>
    </row>
    <row r="160" spans="2:13" ht="12" customHeight="1">
      <c r="B160" s="187" t="s">
        <v>276</v>
      </c>
      <c r="C160" s="187"/>
      <c r="D160" s="187"/>
      <c r="E160" s="187"/>
      <c r="F160" s="187"/>
      <c r="G160" s="187"/>
      <c r="H160" s="187"/>
      <c r="I160" s="187"/>
      <c r="M160" s="2" t="s">
        <v>82</v>
      </c>
    </row>
    <row r="161" spans="2:9" ht="56.25" customHeight="1">
      <c r="B161" s="187"/>
      <c r="C161" s="187"/>
      <c r="D161" s="187"/>
      <c r="E161" s="187"/>
      <c r="F161" s="187"/>
      <c r="G161" s="187"/>
      <c r="H161" s="187"/>
      <c r="I161" s="187"/>
    </row>
    <row r="162" spans="1:11" s="145" customFormat="1" ht="31.5" customHeight="1">
      <c r="A162" s="144"/>
      <c r="B162" s="177" t="s">
        <v>229</v>
      </c>
      <c r="C162" s="177"/>
      <c r="D162" s="177"/>
      <c r="E162" s="177"/>
      <c r="F162" s="177"/>
      <c r="G162" s="177"/>
      <c r="H162" s="177"/>
      <c r="I162" s="177"/>
      <c r="J162" s="146"/>
      <c r="K162" s="146"/>
    </row>
    <row r="163" spans="1:11" s="145" customFormat="1" ht="13.5" customHeight="1">
      <c r="A163" s="144"/>
      <c r="B163" s="146"/>
      <c r="C163" s="146"/>
      <c r="D163" s="146"/>
      <c r="E163" s="146"/>
      <c r="F163" s="146"/>
      <c r="G163" s="146"/>
      <c r="H163" s="146"/>
      <c r="I163" s="146"/>
      <c r="J163" s="146"/>
      <c r="K163" s="146"/>
    </row>
    <row r="164" spans="1:9" ht="12" customHeight="1">
      <c r="A164" s="63" t="s">
        <v>111</v>
      </c>
      <c r="B164" s="41" t="s">
        <v>70</v>
      </c>
      <c r="C164" s="8"/>
      <c r="D164" s="8"/>
      <c r="E164" s="8"/>
      <c r="F164" s="8"/>
      <c r="G164" s="8"/>
      <c r="H164" s="8"/>
      <c r="I164" s="8"/>
    </row>
    <row r="165" spans="1:9" ht="12" customHeight="1">
      <c r="A165" s="63"/>
      <c r="B165" s="41"/>
      <c r="C165" s="8"/>
      <c r="D165" s="8"/>
      <c r="E165" s="8"/>
      <c r="F165" s="8"/>
      <c r="G165" s="8"/>
      <c r="H165" s="8"/>
      <c r="I165" s="8"/>
    </row>
    <row r="166" spans="1:9" ht="15" customHeight="1">
      <c r="A166" s="63"/>
      <c r="B166" s="177" t="s">
        <v>186</v>
      </c>
      <c r="C166" s="177"/>
      <c r="D166" s="177"/>
      <c r="E166" s="177"/>
      <c r="F166" s="177"/>
      <c r="G166" s="177"/>
      <c r="H166" s="177"/>
      <c r="I166" s="177"/>
    </row>
    <row r="167" s="29" customFormat="1" ht="12.75">
      <c r="I167" s="42"/>
    </row>
    <row r="168" spans="1:9" s="29" customFormat="1" ht="12.75">
      <c r="A168" s="63" t="s">
        <v>113</v>
      </c>
      <c r="B168" s="41" t="s">
        <v>22</v>
      </c>
      <c r="H168" s="46" t="s">
        <v>206</v>
      </c>
      <c r="I168" s="46" t="s">
        <v>256</v>
      </c>
    </row>
    <row r="169" spans="2:9" s="29" customFormat="1" ht="12.75">
      <c r="B169" s="78"/>
      <c r="C169" s="78"/>
      <c r="D169" s="78"/>
      <c r="E169" s="78"/>
      <c r="F169" s="78"/>
      <c r="G169" s="67"/>
      <c r="H169" s="116" t="s">
        <v>244</v>
      </c>
      <c r="I169" s="116" t="str">
        <f>H169</f>
        <v>31 Mar 2010</v>
      </c>
    </row>
    <row r="170" spans="2:9" s="29" customFormat="1" ht="12.75">
      <c r="B170" s="78"/>
      <c r="C170" s="78"/>
      <c r="D170" s="78"/>
      <c r="E170" s="78"/>
      <c r="F170" s="78"/>
      <c r="G170" s="120"/>
      <c r="H170" s="137" t="s">
        <v>14</v>
      </c>
      <c r="I170" s="137" t="s">
        <v>14</v>
      </c>
    </row>
    <row r="171" spans="2:9" s="29" customFormat="1" ht="12.75" customHeight="1">
      <c r="B171" s="78"/>
      <c r="C171" s="78"/>
      <c r="D171" s="78"/>
      <c r="E171" s="78"/>
      <c r="F171" s="78"/>
      <c r="G171" s="103"/>
      <c r="H171" s="121"/>
      <c r="I171" s="121"/>
    </row>
    <row r="172" spans="2:9" s="29" customFormat="1" ht="12.75" customHeight="1">
      <c r="B172" s="177" t="s">
        <v>88</v>
      </c>
      <c r="C172" s="177"/>
      <c r="D172" s="177"/>
      <c r="E172" s="78"/>
      <c r="F172" s="78"/>
      <c r="G172" s="78"/>
      <c r="H172" s="122">
        <v>273</v>
      </c>
      <c r="I172" s="122">
        <v>659</v>
      </c>
    </row>
    <row r="173" spans="2:9" s="29" customFormat="1" ht="12.75" customHeight="1">
      <c r="B173" s="177" t="s">
        <v>89</v>
      </c>
      <c r="C173" s="177"/>
      <c r="D173" s="177"/>
      <c r="E173" s="78"/>
      <c r="F173" s="78"/>
      <c r="G173" s="78"/>
      <c r="H173" s="122">
        <v>2</v>
      </c>
      <c r="I173" s="122">
        <v>35</v>
      </c>
    </row>
    <row r="174" spans="2:9" s="29" customFormat="1" ht="13.5" thickBot="1">
      <c r="B174" s="78"/>
      <c r="C174" s="78"/>
      <c r="D174" s="78"/>
      <c r="E174" s="78"/>
      <c r="F174" s="78"/>
      <c r="G174" s="78"/>
      <c r="H174" s="123">
        <f>SUM(H172:H173)</f>
        <v>275</v>
      </c>
      <c r="I174" s="123">
        <f>SUM(I172:I173)</f>
        <v>694</v>
      </c>
    </row>
    <row r="175" spans="2:9" ht="12.75" customHeight="1">
      <c r="B175" s="8"/>
      <c r="C175" s="8"/>
      <c r="D175" s="8"/>
      <c r="E175" s="8"/>
      <c r="F175" s="8"/>
      <c r="G175" s="8"/>
      <c r="H175" s="31"/>
      <c r="I175" s="138"/>
    </row>
    <row r="176" spans="2:9" ht="12.75" customHeight="1">
      <c r="B176" s="177" t="s">
        <v>214</v>
      </c>
      <c r="C176" s="177"/>
      <c r="D176" s="177"/>
      <c r="E176" s="177"/>
      <c r="F176" s="177"/>
      <c r="G176" s="177"/>
      <c r="H176" s="177"/>
      <c r="I176" s="177"/>
    </row>
    <row r="177" spans="2:9" ht="12.75">
      <c r="B177" s="177"/>
      <c r="C177" s="177"/>
      <c r="D177" s="177"/>
      <c r="E177" s="177"/>
      <c r="F177" s="177"/>
      <c r="G177" s="177"/>
      <c r="H177" s="177"/>
      <c r="I177" s="177"/>
    </row>
    <row r="178" spans="2:9" ht="28.5" customHeight="1">
      <c r="B178" s="177"/>
      <c r="C178" s="177"/>
      <c r="D178" s="177"/>
      <c r="E178" s="177"/>
      <c r="F178" s="177"/>
      <c r="G178" s="177"/>
      <c r="H178" s="177"/>
      <c r="I178" s="177"/>
    </row>
    <row r="179" spans="2:9" ht="12.75" customHeight="1" hidden="1">
      <c r="B179" s="177"/>
      <c r="C179" s="177"/>
      <c r="D179" s="177"/>
      <c r="E179" s="177"/>
      <c r="F179" s="177"/>
      <c r="G179" s="177"/>
      <c r="H179" s="177"/>
      <c r="I179" s="177"/>
    </row>
    <row r="180" spans="2:9" ht="12.75" customHeight="1" hidden="1">
      <c r="B180" s="177"/>
      <c r="C180" s="177"/>
      <c r="D180" s="177"/>
      <c r="E180" s="177"/>
      <c r="F180" s="177"/>
      <c r="G180" s="177"/>
      <c r="H180" s="177"/>
      <c r="I180" s="177"/>
    </row>
    <row r="182" spans="1:9" ht="12.75">
      <c r="A182" s="20"/>
      <c r="B182" s="65"/>
      <c r="C182" s="65"/>
      <c r="D182" s="65"/>
      <c r="E182" s="65"/>
      <c r="F182" s="65"/>
      <c r="G182" s="65"/>
      <c r="H182" s="65"/>
      <c r="I182" s="65"/>
    </row>
    <row r="183" spans="1:2" ht="12.75">
      <c r="A183" s="62" t="s">
        <v>115</v>
      </c>
      <c r="B183" s="1" t="s">
        <v>71</v>
      </c>
    </row>
    <row r="184" spans="2:9" ht="12.75" customHeight="1">
      <c r="B184" s="182" t="s">
        <v>72</v>
      </c>
      <c r="C184" s="182"/>
      <c r="D184" s="182"/>
      <c r="E184" s="182"/>
      <c r="F184" s="182"/>
      <c r="G184" s="182"/>
      <c r="H184" s="182"/>
      <c r="I184" s="182"/>
    </row>
    <row r="185" spans="2:9" ht="12.75">
      <c r="B185" s="8"/>
      <c r="C185" s="8"/>
      <c r="D185" s="8"/>
      <c r="E185" s="8"/>
      <c r="F185" s="8"/>
      <c r="G185" s="8"/>
      <c r="H185" s="8"/>
      <c r="I185" s="8"/>
    </row>
    <row r="186" spans="1:9" ht="12.75">
      <c r="A186" s="62" t="s">
        <v>116</v>
      </c>
      <c r="B186" s="1" t="s">
        <v>73</v>
      </c>
      <c r="E186" s="8"/>
      <c r="F186" s="8"/>
      <c r="G186" s="8"/>
      <c r="H186" s="8"/>
      <c r="I186" s="8"/>
    </row>
    <row r="187" spans="2:9" ht="12.75">
      <c r="B187" s="2" t="s">
        <v>74</v>
      </c>
      <c r="E187" s="8"/>
      <c r="F187" s="8"/>
      <c r="G187" s="8"/>
      <c r="H187" s="8"/>
      <c r="I187" s="8"/>
    </row>
    <row r="188" ht="6.75" customHeight="1"/>
    <row r="190" spans="1:2" ht="12.75">
      <c r="A190" s="62" t="s">
        <v>117</v>
      </c>
      <c r="B190" s="1" t="s">
        <v>76</v>
      </c>
    </row>
    <row r="191" spans="1:9" ht="12.75" customHeight="1">
      <c r="A191" s="1"/>
      <c r="B191" s="182" t="s">
        <v>257</v>
      </c>
      <c r="C191" s="182"/>
      <c r="D191" s="182"/>
      <c r="E191" s="182"/>
      <c r="F191" s="182"/>
      <c r="G191" s="182"/>
      <c r="H191" s="182"/>
      <c r="I191" s="182"/>
    </row>
    <row r="192" spans="2:7" ht="6" customHeight="1">
      <c r="B192" s="29"/>
      <c r="C192" s="29"/>
      <c r="D192" s="29"/>
      <c r="E192" s="29"/>
      <c r="F192" s="29"/>
      <c r="G192" s="29"/>
    </row>
    <row r="194" spans="1:2" ht="12.75">
      <c r="A194" s="62" t="s">
        <v>129</v>
      </c>
      <c r="B194" s="1" t="s">
        <v>77</v>
      </c>
    </row>
    <row r="195" spans="1:9" ht="26.25" customHeight="1">
      <c r="A195" s="62"/>
      <c r="B195" s="177" t="s">
        <v>258</v>
      </c>
      <c r="C195" s="177"/>
      <c r="D195" s="177"/>
      <c r="E195" s="177"/>
      <c r="F195" s="177"/>
      <c r="G195" s="177"/>
      <c r="H195" s="177"/>
      <c r="I195" s="177"/>
    </row>
    <row r="196" s="29" customFormat="1" ht="12" customHeight="1"/>
    <row r="197" spans="1:9" ht="12.75" customHeight="1">
      <c r="A197" s="20" t="s">
        <v>65</v>
      </c>
      <c r="B197" s="188" t="s">
        <v>75</v>
      </c>
      <c r="C197" s="188"/>
      <c r="D197" s="188"/>
      <c r="E197" s="188"/>
      <c r="F197" s="188"/>
      <c r="G197" s="188"/>
      <c r="H197" s="188"/>
      <c r="I197" s="188"/>
    </row>
    <row r="198" spans="1:9" ht="12.75">
      <c r="A198" s="56"/>
      <c r="B198" s="189"/>
      <c r="C198" s="189"/>
      <c r="D198" s="189"/>
      <c r="E198" s="189"/>
      <c r="F198" s="189"/>
      <c r="G198" s="189"/>
      <c r="H198" s="189"/>
      <c r="I198" s="189"/>
    </row>
    <row r="199" ht="8.25" customHeight="1"/>
    <row r="200" spans="1:2" ht="12.75">
      <c r="A200" s="62" t="s">
        <v>130</v>
      </c>
      <c r="B200" s="1" t="s">
        <v>78</v>
      </c>
    </row>
    <row r="201" spans="2:9" ht="12.75" customHeight="1">
      <c r="B201" s="182" t="s">
        <v>135</v>
      </c>
      <c r="C201" s="182"/>
      <c r="D201" s="182"/>
      <c r="E201" s="182"/>
      <c r="F201" s="182"/>
      <c r="G201" s="182"/>
      <c r="H201" s="182"/>
      <c r="I201" s="182"/>
    </row>
    <row r="202" spans="2:9" ht="12.75">
      <c r="B202" s="182"/>
      <c r="C202" s="182"/>
      <c r="D202" s="182"/>
      <c r="E202" s="182"/>
      <c r="F202" s="182"/>
      <c r="G202" s="182"/>
      <c r="H202" s="182"/>
      <c r="I202" s="182"/>
    </row>
    <row r="203" spans="2:9" ht="12.75">
      <c r="B203" s="182"/>
      <c r="C203" s="182"/>
      <c r="D203" s="182"/>
      <c r="E203" s="182"/>
      <c r="F203" s="182"/>
      <c r="G203" s="182"/>
      <c r="H203" s="182"/>
      <c r="I203" s="182"/>
    </row>
    <row r="204" spans="2:9" ht="12.75">
      <c r="B204" s="182"/>
      <c r="C204" s="182"/>
      <c r="D204" s="182"/>
      <c r="E204" s="182"/>
      <c r="F204" s="182"/>
      <c r="G204" s="182"/>
      <c r="H204" s="182"/>
      <c r="I204" s="182"/>
    </row>
    <row r="205" spans="2:9" ht="6.75" customHeight="1">
      <c r="B205" s="8"/>
      <c r="C205" s="8"/>
      <c r="D205" s="8"/>
      <c r="E205" s="8"/>
      <c r="F205" s="8"/>
      <c r="G205" s="8"/>
      <c r="H205" s="8"/>
      <c r="I205" s="8"/>
    </row>
    <row r="206" spans="2:9" ht="12.75">
      <c r="B206" s="8"/>
      <c r="C206" s="8"/>
      <c r="D206" s="8"/>
      <c r="E206" s="8"/>
      <c r="F206" s="8"/>
      <c r="G206" s="8"/>
      <c r="H206" s="8"/>
      <c r="I206" s="8"/>
    </row>
    <row r="207" spans="1:2" ht="12.75">
      <c r="A207" s="62" t="s">
        <v>131</v>
      </c>
      <c r="B207" s="1" t="s">
        <v>175</v>
      </c>
    </row>
    <row r="208" spans="2:9" s="29" customFormat="1" ht="41.25" customHeight="1">
      <c r="B208" s="208" t="s">
        <v>259</v>
      </c>
      <c r="C208" s="208"/>
      <c r="D208" s="208"/>
      <c r="E208" s="208"/>
      <c r="F208" s="208"/>
      <c r="G208" s="208"/>
      <c r="H208" s="208"/>
      <c r="I208" s="208"/>
    </row>
    <row r="209" spans="2:9" s="29" customFormat="1" ht="13.5" customHeight="1">
      <c r="B209" s="103"/>
      <c r="C209" s="103"/>
      <c r="D209" s="103"/>
      <c r="E209" s="103"/>
      <c r="F209" s="103"/>
      <c r="G209" s="103"/>
      <c r="H209" s="103"/>
      <c r="I209" s="103"/>
    </row>
    <row r="210" spans="2:9" ht="27" customHeight="1">
      <c r="B210" s="195" t="s">
        <v>260</v>
      </c>
      <c r="C210" s="196"/>
      <c r="D210" s="196"/>
      <c r="E210" s="196"/>
      <c r="F210" s="196"/>
      <c r="G210" s="196"/>
      <c r="H210" s="196"/>
      <c r="I210" s="196"/>
    </row>
    <row r="211" spans="2:9" ht="12" customHeight="1">
      <c r="B211" s="154"/>
      <c r="C211" s="155"/>
      <c r="D211" s="155"/>
      <c r="E211" s="155"/>
      <c r="F211" s="173"/>
      <c r="G211" s="174"/>
      <c r="H211" s="155"/>
      <c r="I211" s="155"/>
    </row>
    <row r="212" spans="2:9" ht="13.5" customHeight="1">
      <c r="B212" s="195" t="s">
        <v>227</v>
      </c>
      <c r="C212" s="196"/>
      <c r="D212" s="196"/>
      <c r="E212" s="196"/>
      <c r="F212" s="196"/>
      <c r="G212" s="196"/>
      <c r="H212" s="196"/>
      <c r="I212" s="196"/>
    </row>
    <row r="213" spans="2:9" ht="12.75" customHeight="1">
      <c r="B213" s="154"/>
      <c r="C213" s="155"/>
      <c r="D213" s="155"/>
      <c r="E213" s="155"/>
      <c r="F213" s="155"/>
      <c r="H213" s="167" t="s">
        <v>231</v>
      </c>
      <c r="I213" s="155"/>
    </row>
    <row r="214" spans="2:9" ht="12.75" customHeight="1">
      <c r="B214" s="211" t="s">
        <v>218</v>
      </c>
      <c r="C214" s="211"/>
      <c r="D214" s="211"/>
      <c r="E214" s="212" t="s">
        <v>219</v>
      </c>
      <c r="F214" s="212"/>
      <c r="G214" s="201" t="s">
        <v>230</v>
      </c>
      <c r="H214" s="201"/>
      <c r="I214" s="201" t="s">
        <v>220</v>
      </c>
    </row>
    <row r="215" spans="2:9" ht="4.5" customHeight="1">
      <c r="B215" s="211"/>
      <c r="C215" s="211"/>
      <c r="D215" s="211"/>
      <c r="E215" s="212"/>
      <c r="F215" s="212"/>
      <c r="G215" s="201"/>
      <c r="H215" s="201"/>
      <c r="I215" s="201"/>
    </row>
    <row r="216" spans="2:9" ht="14.25" customHeight="1">
      <c r="B216" s="213">
        <v>2010</v>
      </c>
      <c r="C216" s="213"/>
      <c r="D216" s="213"/>
      <c r="E216" s="212" t="s">
        <v>261</v>
      </c>
      <c r="F216" s="212"/>
      <c r="G216" s="170"/>
      <c r="H216" s="170">
        <v>3295650</v>
      </c>
      <c r="I216" s="171" t="s">
        <v>225</v>
      </c>
    </row>
    <row r="217" spans="2:9" ht="14.25" customHeight="1">
      <c r="B217" s="172"/>
      <c r="C217" s="172"/>
      <c r="D217" s="172"/>
      <c r="E217" s="197" t="s">
        <v>235</v>
      </c>
      <c r="F217" s="197"/>
      <c r="G217" s="199">
        <v>3954780</v>
      </c>
      <c r="H217" s="199"/>
      <c r="I217" s="166" t="s">
        <v>226</v>
      </c>
    </row>
    <row r="218" spans="2:9" ht="14.25" customHeight="1">
      <c r="B218" s="223"/>
      <c r="C218" s="223"/>
      <c r="D218" s="223"/>
      <c r="E218" s="224">
        <v>5.5</v>
      </c>
      <c r="F218" s="225"/>
      <c r="G218" s="226"/>
      <c r="H218" s="226">
        <f>SUM(G216:H217)</f>
        <v>7250430</v>
      </c>
      <c r="I218" s="227"/>
    </row>
    <row r="219" spans="2:9" ht="14.25" customHeight="1">
      <c r="B219" s="213"/>
      <c r="C219" s="213"/>
      <c r="D219" s="213"/>
      <c r="E219" s="13"/>
      <c r="F219" s="13"/>
      <c r="G219" s="13"/>
      <c r="H219" s="13"/>
      <c r="I219" s="13"/>
    </row>
    <row r="220" spans="2:9" ht="12.75" customHeight="1">
      <c r="B220" s="198">
        <v>2009</v>
      </c>
      <c r="C220" s="198"/>
      <c r="D220" s="198"/>
      <c r="E220" s="200">
        <v>11</v>
      </c>
      <c r="F220" s="200"/>
      <c r="G220" s="199">
        <v>14372251</v>
      </c>
      <c r="H220" s="199"/>
      <c r="I220" s="166" t="s">
        <v>226</v>
      </c>
    </row>
    <row r="221" spans="2:9" ht="12.75" customHeight="1">
      <c r="B221" s="198" t="s">
        <v>221</v>
      </c>
      <c r="C221" s="198"/>
      <c r="D221" s="198"/>
      <c r="E221" s="197">
        <v>8.67</v>
      </c>
      <c r="F221" s="197"/>
      <c r="G221" s="199">
        <v>11162210</v>
      </c>
      <c r="H221" s="199"/>
      <c r="I221" s="166" t="s">
        <v>226</v>
      </c>
    </row>
    <row r="222" spans="2:9" ht="12.75" customHeight="1">
      <c r="B222" s="198" t="s">
        <v>222</v>
      </c>
      <c r="C222" s="198"/>
      <c r="D222" s="198"/>
      <c r="E222" s="197">
        <v>6.34</v>
      </c>
      <c r="F222" s="197"/>
      <c r="G222" s="199">
        <v>8055482</v>
      </c>
      <c r="H222" s="199"/>
      <c r="I222" s="166" t="s">
        <v>226</v>
      </c>
    </row>
    <row r="223" spans="2:9" ht="12.75" customHeight="1">
      <c r="B223" s="216" t="s">
        <v>223</v>
      </c>
      <c r="C223" s="216"/>
      <c r="D223" s="216"/>
      <c r="E223" s="217">
        <v>2.43</v>
      </c>
      <c r="F223" s="217"/>
      <c r="G223" s="218">
        <v>3000300</v>
      </c>
      <c r="H223" s="218"/>
      <c r="I223" s="166" t="s">
        <v>226</v>
      </c>
    </row>
    <row r="224" spans="2:9" ht="15" customHeight="1" thickBot="1">
      <c r="B224" s="219" t="s">
        <v>35</v>
      </c>
      <c r="C224" s="219"/>
      <c r="D224" s="219"/>
      <c r="E224" s="220"/>
      <c r="F224" s="220"/>
      <c r="G224" s="221">
        <f>SUM(G220:H223)+H218</f>
        <v>43840673</v>
      </c>
      <c r="H224" s="222"/>
      <c r="I224" s="168"/>
    </row>
    <row r="225" spans="2:9" ht="12.75" customHeight="1">
      <c r="B225" s="156"/>
      <c r="C225" s="157"/>
      <c r="D225" s="157"/>
      <c r="E225" s="157"/>
      <c r="F225" s="157"/>
      <c r="G225" s="157"/>
      <c r="H225" s="157"/>
      <c r="I225" s="157"/>
    </row>
    <row r="226" spans="2:9" ht="12.75" customHeight="1">
      <c r="B226" s="158" t="s">
        <v>224</v>
      </c>
      <c r="C226" s="214" t="s">
        <v>228</v>
      </c>
      <c r="D226" s="215"/>
      <c r="E226" s="215"/>
      <c r="F226" s="215"/>
      <c r="G226" s="215"/>
      <c r="H226" s="215"/>
      <c r="I226" s="215"/>
    </row>
    <row r="227" spans="2:9" ht="15" customHeight="1">
      <c r="B227" s="159"/>
      <c r="C227" s="215"/>
      <c r="D227" s="215"/>
      <c r="E227" s="215"/>
      <c r="F227" s="215"/>
      <c r="G227" s="215"/>
      <c r="H227" s="215"/>
      <c r="I227" s="215"/>
    </row>
    <row r="228" spans="3:9" ht="12.75" customHeight="1">
      <c r="C228" s="153"/>
      <c r="D228" s="153"/>
      <c r="E228" s="153"/>
      <c r="F228" s="153"/>
      <c r="G228" s="153"/>
      <c r="H228" s="153"/>
      <c r="I228" s="153"/>
    </row>
    <row r="229" spans="1:2" ht="12.75">
      <c r="A229" s="62" t="s">
        <v>132</v>
      </c>
      <c r="B229" s="1" t="s">
        <v>79</v>
      </c>
    </row>
    <row r="230" spans="1:2" ht="9" customHeight="1">
      <c r="A230" s="62"/>
      <c r="B230" s="1"/>
    </row>
    <row r="231" spans="1:3" ht="12.75">
      <c r="A231" s="62"/>
      <c r="B231" s="2" t="s">
        <v>136</v>
      </c>
      <c r="C231" s="2" t="s">
        <v>147</v>
      </c>
    </row>
    <row r="232" ht="12.75">
      <c r="A232" s="62"/>
    </row>
    <row r="233" spans="2:9" ht="12.75" customHeight="1">
      <c r="B233" s="194" t="s">
        <v>138</v>
      </c>
      <c r="C233" s="194"/>
      <c r="D233" s="194"/>
      <c r="E233" s="194"/>
      <c r="F233" s="194"/>
      <c r="G233" s="194"/>
      <c r="H233" s="194"/>
      <c r="I233" s="194"/>
    </row>
    <row r="234" spans="2:9" ht="12.75">
      <c r="B234" s="194"/>
      <c r="C234" s="194"/>
      <c r="D234" s="194"/>
      <c r="E234" s="194"/>
      <c r="F234" s="194"/>
      <c r="G234" s="194"/>
      <c r="H234" s="194"/>
      <c r="I234" s="194"/>
    </row>
    <row r="235" spans="2:9" ht="12.75">
      <c r="B235" s="31"/>
      <c r="C235" s="31"/>
      <c r="D235" s="31"/>
      <c r="E235" s="31"/>
      <c r="F235" s="31"/>
      <c r="G235" s="31"/>
      <c r="H235" s="31"/>
      <c r="I235" s="31"/>
    </row>
    <row r="236" spans="2:9" ht="12.75" customHeight="1">
      <c r="B236" s="194" t="s">
        <v>150</v>
      </c>
      <c r="C236" s="194"/>
      <c r="D236" s="194"/>
      <c r="E236" s="194"/>
      <c r="F236" s="194"/>
      <c r="G236" s="194"/>
      <c r="H236" s="194"/>
      <c r="I236" s="194"/>
    </row>
    <row r="237" spans="2:9" ht="9" customHeight="1">
      <c r="B237" s="31"/>
      <c r="C237" s="31"/>
      <c r="D237" s="31"/>
      <c r="E237" s="31"/>
      <c r="F237" s="31"/>
      <c r="G237" s="31"/>
      <c r="H237" s="31"/>
      <c r="I237" s="31"/>
    </row>
    <row r="238" spans="2:9" ht="12.75">
      <c r="B238" s="31"/>
      <c r="C238" s="31"/>
      <c r="D238" s="31"/>
      <c r="E238" s="31"/>
      <c r="F238" s="31"/>
      <c r="G238" s="31"/>
      <c r="H238" s="39" t="s">
        <v>182</v>
      </c>
      <c r="I238" s="39" t="s">
        <v>262</v>
      </c>
    </row>
    <row r="239" spans="8:9" ht="12.75">
      <c r="H239" s="5" t="str">
        <f>H169</f>
        <v>31 Mar 2010</v>
      </c>
      <c r="I239" s="5" t="s">
        <v>244</v>
      </c>
    </row>
    <row r="240" spans="8:9" ht="12.75">
      <c r="H240" s="46" t="s">
        <v>14</v>
      </c>
      <c r="I240" s="46" t="s">
        <v>14</v>
      </c>
    </row>
    <row r="241" spans="8:9" ht="12.75">
      <c r="H241" s="13"/>
      <c r="I241" s="13"/>
    </row>
    <row r="242" spans="2:9" ht="12.75">
      <c r="B242" s="2" t="s">
        <v>183</v>
      </c>
      <c r="H242" s="139">
        <f>'IS'!D42</f>
        <v>3178</v>
      </c>
      <c r="I242" s="139">
        <f>'IS'!G42</f>
        <v>7568</v>
      </c>
    </row>
    <row r="243" spans="8:9" ht="12.75">
      <c r="H243" s="69"/>
      <c r="I243" s="69"/>
    </row>
    <row r="244" spans="2:9" ht="12.75">
      <c r="B244" s="2" t="s">
        <v>146</v>
      </c>
      <c r="H244" s="15">
        <v>130986</v>
      </c>
      <c r="I244" s="15">
        <v>130986</v>
      </c>
    </row>
    <row r="245" spans="2:9" ht="12.75">
      <c r="B245" s="2" t="s">
        <v>207</v>
      </c>
      <c r="H245" s="150">
        <v>124</v>
      </c>
      <c r="I245" s="150">
        <v>62</v>
      </c>
    </row>
    <row r="246" spans="2:9" ht="13.5" thickBot="1">
      <c r="B246" s="2" t="s">
        <v>80</v>
      </c>
      <c r="H246" s="12">
        <f>SUM(H244:H245)</f>
        <v>131110</v>
      </c>
      <c r="I246" s="12">
        <f>SUM(I244:I245)</f>
        <v>131048</v>
      </c>
    </row>
    <row r="247" spans="8:9" ht="12.75">
      <c r="H247" s="13"/>
      <c r="I247" s="13"/>
    </row>
    <row r="248" spans="2:9" ht="13.5" thickBot="1">
      <c r="B248" s="2" t="s">
        <v>16</v>
      </c>
      <c r="H248" s="70">
        <f>H242/H246*100</f>
        <v>2.423918846769888</v>
      </c>
      <c r="I248" s="70">
        <f>I242/I246*100</f>
        <v>5.774983212258103</v>
      </c>
    </row>
    <row r="249" spans="8:9" ht="12.75">
      <c r="H249" s="160"/>
      <c r="I249" s="160"/>
    </row>
    <row r="250" spans="1:9" ht="12" customHeight="1">
      <c r="A250" s="20" t="s">
        <v>65</v>
      </c>
      <c r="B250" s="188" t="s">
        <v>75</v>
      </c>
      <c r="C250" s="188"/>
      <c r="D250" s="188"/>
      <c r="E250" s="188"/>
      <c r="F250" s="188"/>
      <c r="G250" s="188"/>
      <c r="H250" s="188"/>
      <c r="I250" s="188"/>
    </row>
    <row r="251" spans="1:9" ht="12" customHeight="1">
      <c r="A251" s="56"/>
      <c r="B251" s="189"/>
      <c r="C251" s="189"/>
      <c r="D251" s="189"/>
      <c r="E251" s="189"/>
      <c r="F251" s="189"/>
      <c r="G251" s="189"/>
      <c r="H251" s="189"/>
      <c r="I251" s="189"/>
    </row>
    <row r="252" spans="2:9" ht="12" customHeight="1">
      <c r="B252" s="31"/>
      <c r="C252" s="31"/>
      <c r="D252" s="31"/>
      <c r="E252" s="31"/>
      <c r="F252" s="31"/>
      <c r="G252" s="31"/>
      <c r="H252" s="31"/>
      <c r="I252" s="31"/>
    </row>
    <row r="253" spans="2:9" ht="12" customHeight="1">
      <c r="B253" s="2" t="s">
        <v>137</v>
      </c>
      <c r="C253" s="2" t="s">
        <v>148</v>
      </c>
      <c r="E253" s="31"/>
      <c r="F253" s="31"/>
      <c r="G253" s="31"/>
      <c r="H253" s="31"/>
      <c r="I253" s="31"/>
    </row>
    <row r="254" spans="2:9" ht="12" customHeight="1">
      <c r="B254" s="31"/>
      <c r="C254" s="31"/>
      <c r="D254" s="31"/>
      <c r="E254" s="31"/>
      <c r="F254" s="31"/>
      <c r="G254" s="31"/>
      <c r="H254" s="31"/>
      <c r="I254" s="31"/>
    </row>
    <row r="255" spans="2:9" ht="12" customHeight="1">
      <c r="B255" s="194" t="s">
        <v>149</v>
      </c>
      <c r="C255" s="194"/>
      <c r="D255" s="194"/>
      <c r="E255" s="194"/>
      <c r="F255" s="194"/>
      <c r="G255" s="194"/>
      <c r="H255" s="194"/>
      <c r="I255" s="194"/>
    </row>
    <row r="256" spans="2:9" ht="12" customHeight="1">
      <c r="B256" s="194"/>
      <c r="C256" s="194"/>
      <c r="D256" s="194"/>
      <c r="E256" s="194"/>
      <c r="F256" s="194"/>
      <c r="G256" s="194"/>
      <c r="H256" s="194"/>
      <c r="I256" s="194"/>
    </row>
    <row r="257" spans="2:9" ht="12" customHeight="1">
      <c r="B257" s="31"/>
      <c r="C257" s="31"/>
      <c r="D257" s="31"/>
      <c r="E257" s="31"/>
      <c r="F257" s="31"/>
      <c r="G257" s="31"/>
      <c r="H257" s="31"/>
      <c r="I257" s="31"/>
    </row>
    <row r="258" spans="2:9" ht="26.25" customHeight="1">
      <c r="B258" s="194" t="s">
        <v>151</v>
      </c>
      <c r="C258" s="194"/>
      <c r="D258" s="194"/>
      <c r="E258" s="194"/>
      <c r="F258" s="194"/>
      <c r="G258" s="194"/>
      <c r="H258" s="194"/>
      <c r="I258" s="194"/>
    </row>
    <row r="259" spans="2:9" ht="13.5" customHeight="1">
      <c r="B259" s="31"/>
      <c r="C259" s="31"/>
      <c r="D259" s="31"/>
      <c r="E259" s="31"/>
      <c r="F259" s="31"/>
      <c r="G259" s="31"/>
      <c r="H259" s="39" t="s">
        <v>182</v>
      </c>
      <c r="I259" s="39" t="s">
        <v>262</v>
      </c>
    </row>
    <row r="260" spans="2:9" ht="12" customHeight="1">
      <c r="B260" s="31"/>
      <c r="C260" s="31"/>
      <c r="D260" s="31"/>
      <c r="E260" s="31"/>
      <c r="F260" s="31"/>
      <c r="G260" s="31"/>
      <c r="H260" s="5" t="str">
        <f>H239</f>
        <v>31 Mar 2010</v>
      </c>
      <c r="I260" s="5" t="str">
        <f>H260</f>
        <v>31 Mar 2010</v>
      </c>
    </row>
    <row r="261" spans="8:9" ht="14.25" customHeight="1">
      <c r="H261" s="46" t="s">
        <v>14</v>
      </c>
      <c r="I261" s="46" t="s">
        <v>14</v>
      </c>
    </row>
    <row r="262" spans="8:9" ht="8.25" customHeight="1">
      <c r="H262" s="13"/>
      <c r="I262" s="13"/>
    </row>
    <row r="263" spans="2:9" ht="14.25" customHeight="1">
      <c r="B263" s="2" t="s">
        <v>23</v>
      </c>
      <c r="H263" s="11">
        <f>H242</f>
        <v>3178</v>
      </c>
      <c r="I263" s="11">
        <f>'IS'!G42</f>
        <v>7568</v>
      </c>
    </row>
    <row r="264" spans="8:9" ht="9.75" customHeight="1">
      <c r="H264" s="69"/>
      <c r="I264" s="69"/>
    </row>
    <row r="265" spans="2:9" ht="14.25" customHeight="1">
      <c r="B265" s="2" t="s">
        <v>146</v>
      </c>
      <c r="H265" s="15">
        <v>130986</v>
      </c>
      <c r="I265" s="15">
        <v>130986</v>
      </c>
    </row>
    <row r="266" spans="2:9" ht="12.75">
      <c r="B266" s="2" t="s">
        <v>207</v>
      </c>
      <c r="H266" s="150">
        <v>124</v>
      </c>
      <c r="I266" s="81">
        <v>62</v>
      </c>
    </row>
    <row r="267" spans="2:9" ht="12.75">
      <c r="B267" s="2" t="s">
        <v>184</v>
      </c>
      <c r="H267" s="141">
        <v>1169</v>
      </c>
      <c r="I267" s="141">
        <v>1295</v>
      </c>
    </row>
    <row r="268" spans="2:9" ht="14.25" customHeight="1" thickBot="1">
      <c r="B268" s="2" t="s">
        <v>80</v>
      </c>
      <c r="H268" s="12">
        <f>SUM(H265:H267)</f>
        <v>132279</v>
      </c>
      <c r="I268" s="12">
        <f>SUM(I265:I267)</f>
        <v>132343</v>
      </c>
    </row>
    <row r="269" spans="8:9" ht="8.25" customHeight="1">
      <c r="H269" s="13"/>
      <c r="I269" s="13"/>
    </row>
    <row r="270" spans="2:9" ht="14.25" customHeight="1" thickBot="1">
      <c r="B270" s="2" t="s">
        <v>198</v>
      </c>
      <c r="H270" s="70">
        <f>H263/H268*100</f>
        <v>2.402497750965762</v>
      </c>
      <c r="I270" s="70">
        <f>I263/I268*100</f>
        <v>5.718473965377844</v>
      </c>
    </row>
    <row r="271" spans="1:9" ht="12.75">
      <c r="A271" s="20"/>
      <c r="B271" s="65"/>
      <c r="C271" s="65"/>
      <c r="D271" s="65"/>
      <c r="E271" s="65"/>
      <c r="F271" s="65"/>
      <c r="G271" s="65"/>
      <c r="H271" s="65"/>
      <c r="I271" s="65"/>
    </row>
    <row r="272" spans="1:9" ht="12.75">
      <c r="A272" s="20"/>
      <c r="B272" s="65"/>
      <c r="C272" s="65"/>
      <c r="D272" s="65"/>
      <c r="E272" s="65"/>
      <c r="F272" s="65"/>
      <c r="G272" s="65"/>
      <c r="H272" s="65"/>
      <c r="I272" s="65"/>
    </row>
    <row r="273" spans="1:2" ht="12.75">
      <c r="A273" s="62" t="s">
        <v>133</v>
      </c>
      <c r="B273" s="1" t="s">
        <v>201</v>
      </c>
    </row>
    <row r="274" spans="2:9" ht="11.25" customHeight="1">
      <c r="B274" s="205"/>
      <c r="C274" s="205"/>
      <c r="D274" s="205"/>
      <c r="E274" s="205"/>
      <c r="F274" s="205"/>
      <c r="G274" s="205"/>
      <c r="H274" s="205"/>
      <c r="I274" s="205"/>
    </row>
    <row r="275" spans="2:9" ht="13.5" customHeight="1">
      <c r="B275" s="206" t="s">
        <v>263</v>
      </c>
      <c r="C275" s="207"/>
      <c r="D275" s="207"/>
      <c r="E275" s="207"/>
      <c r="F275" s="207"/>
      <c r="G275" s="207"/>
      <c r="H275" s="207"/>
      <c r="I275" s="207"/>
    </row>
    <row r="276" spans="2:9" ht="12" customHeight="1">
      <c r="B276" s="101"/>
      <c r="C276" s="79"/>
      <c r="D276" s="79"/>
      <c r="E276" s="79"/>
      <c r="F276" s="79"/>
      <c r="G276" s="79"/>
      <c r="H276" s="79"/>
      <c r="I276" s="79"/>
    </row>
    <row r="277" spans="2:9" ht="12.75" customHeight="1">
      <c r="B277" s="101"/>
      <c r="C277" s="79"/>
      <c r="D277" s="79"/>
      <c r="E277" s="79"/>
      <c r="F277" s="79"/>
      <c r="G277" s="79"/>
      <c r="H277" s="79"/>
      <c r="I277" s="79"/>
    </row>
    <row r="278" spans="1:2" ht="12.75">
      <c r="A278" s="62" t="s">
        <v>134</v>
      </c>
      <c r="B278" s="1" t="s">
        <v>81</v>
      </c>
    </row>
    <row r="279" spans="2:9" ht="12.75" customHeight="1">
      <c r="B279" s="177" t="s">
        <v>264</v>
      </c>
      <c r="C279" s="177"/>
      <c r="D279" s="177"/>
      <c r="E279" s="177"/>
      <c r="F279" s="177"/>
      <c r="G279" s="177"/>
      <c r="H279" s="177"/>
      <c r="I279" s="177"/>
    </row>
    <row r="280" spans="2:9" ht="12.75">
      <c r="B280" s="177"/>
      <c r="C280" s="177"/>
      <c r="D280" s="177"/>
      <c r="E280" s="177"/>
      <c r="F280" s="177"/>
      <c r="G280" s="177"/>
      <c r="H280" s="177"/>
      <c r="I280" s="177"/>
    </row>
    <row r="282" ht="12.75">
      <c r="A282" s="2" t="s">
        <v>139</v>
      </c>
    </row>
    <row r="284" ht="12.75">
      <c r="A284" s="143" t="s">
        <v>208</v>
      </c>
    </row>
    <row r="285" ht="12.75">
      <c r="A285" s="2" t="s">
        <v>210</v>
      </c>
    </row>
    <row r="286" ht="12.75">
      <c r="A286" s="2" t="s">
        <v>209</v>
      </c>
    </row>
    <row r="287" spans="1:4" ht="12.75">
      <c r="A287" s="204" t="s">
        <v>265</v>
      </c>
      <c r="B287" s="204"/>
      <c r="C287" s="204"/>
      <c r="D287" s="204"/>
    </row>
  </sheetData>
  <sheetProtection/>
  <mergeCells count="80">
    <mergeCell ref="B219:D219"/>
    <mergeCell ref="E216:F216"/>
    <mergeCell ref="G222:H222"/>
    <mergeCell ref="C226:I227"/>
    <mergeCell ref="B223:D223"/>
    <mergeCell ref="E223:F223"/>
    <mergeCell ref="G223:H223"/>
    <mergeCell ref="B224:D224"/>
    <mergeCell ref="E224:F224"/>
    <mergeCell ref="G224:H224"/>
    <mergeCell ref="B53:G53"/>
    <mergeCell ref="G217:H217"/>
    <mergeCell ref="B214:D215"/>
    <mergeCell ref="E214:F215"/>
    <mergeCell ref="G214:H215"/>
    <mergeCell ref="E217:F217"/>
    <mergeCell ref="B212:I212"/>
    <mergeCell ref="B216:D216"/>
    <mergeCell ref="B79:I81"/>
    <mergeCell ref="B91:I91"/>
    <mergeCell ref="B15:I21"/>
    <mergeCell ref="B34:I35"/>
    <mergeCell ref="B48:I48"/>
    <mergeCell ref="B52:I52"/>
    <mergeCell ref="B25:I26"/>
    <mergeCell ref="B30:I30"/>
    <mergeCell ref="B39:I40"/>
    <mergeCell ref="B43:I44"/>
    <mergeCell ref="A287:D287"/>
    <mergeCell ref="B195:I195"/>
    <mergeCell ref="B201:I204"/>
    <mergeCell ref="B255:I256"/>
    <mergeCell ref="B236:I236"/>
    <mergeCell ref="B279:I280"/>
    <mergeCell ref="B274:I274"/>
    <mergeCell ref="B275:I275"/>
    <mergeCell ref="B250:I251"/>
    <mergeCell ref="B208:I208"/>
    <mergeCell ref="B113:I114"/>
    <mergeCell ref="B131:I133"/>
    <mergeCell ref="H120:I120"/>
    <mergeCell ref="B126:I129"/>
    <mergeCell ref="B85:I87"/>
    <mergeCell ref="B75:I76"/>
    <mergeCell ref="B95:I97"/>
    <mergeCell ref="B101:I102"/>
    <mergeCell ref="B258:I258"/>
    <mergeCell ref="B191:I191"/>
    <mergeCell ref="B176:I180"/>
    <mergeCell ref="B166:I166"/>
    <mergeCell ref="B172:D172"/>
    <mergeCell ref="B173:D173"/>
    <mergeCell ref="B184:I184"/>
    <mergeCell ref="I214:I215"/>
    <mergeCell ref="B222:D222"/>
    <mergeCell ref="B197:I198"/>
    <mergeCell ref="B233:I234"/>
    <mergeCell ref="B210:I210"/>
    <mergeCell ref="B162:I162"/>
    <mergeCell ref="E222:F222"/>
    <mergeCell ref="B221:D221"/>
    <mergeCell ref="E221:F221"/>
    <mergeCell ref="G221:H221"/>
    <mergeCell ref="B220:D220"/>
    <mergeCell ref="E220:F220"/>
    <mergeCell ref="G220:H220"/>
    <mergeCell ref="B160:I161"/>
    <mergeCell ref="B156:I157"/>
    <mergeCell ref="H143:I143"/>
    <mergeCell ref="C155:I155"/>
    <mergeCell ref="C150:I150"/>
    <mergeCell ref="C151:I151"/>
    <mergeCell ref="C152:I152"/>
    <mergeCell ref="B154:I154"/>
    <mergeCell ref="C134:I134"/>
    <mergeCell ref="C135:I135"/>
    <mergeCell ref="B146:D146"/>
    <mergeCell ref="B147:D147"/>
    <mergeCell ref="B137:I137"/>
    <mergeCell ref="B149:I149"/>
  </mergeCells>
  <printOptions/>
  <pageMargins left="0.31496062992125984" right="0.2362204724409449" top="0.2755905511811024" bottom="0.35433070866141736" header="0.1968503937007874" footer="0.15748031496062992"/>
  <pageSetup firstPageNumber="5" useFirstPageNumber="1" fitToHeight="8" horizontalDpi="600" verticalDpi="600" orientation="portrait" paperSize="9" scale="86" r:id="rId2"/>
  <headerFooter alignWithMargins="0">
    <oddFooter>&amp;R&amp;"Times New Roman,Regular"
- &amp;P -</oddFooter>
  </headerFooter>
  <rowBreaks count="5" manualBreakCount="5">
    <brk id="48" max="8" man="1"/>
    <brk id="112" max="8" man="1"/>
    <brk id="155" max="8" man="1"/>
    <brk id="195" max="8" man="1"/>
    <brk id="249"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 </cp:lastModifiedBy>
  <cp:lastPrinted>2010-05-14T05:46:00Z</cp:lastPrinted>
  <dcterms:created xsi:type="dcterms:W3CDTF">2005-11-02T07:17:39Z</dcterms:created>
  <dcterms:modified xsi:type="dcterms:W3CDTF">2010-05-14T05:47:33Z</dcterms:modified>
  <cp:category/>
  <cp:version/>
  <cp:contentType/>
  <cp:contentStatus/>
</cp:coreProperties>
</file>